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loyeur\Desktop\épidémiologie\tabeau de bord\tableaux de bord\"/>
    </mc:Choice>
  </mc:AlternateContent>
  <bookViews>
    <workbookView xWindow="0" yWindow="0" windowWidth="28800" windowHeight="11475"/>
  </bookViews>
  <sheets>
    <sheet name="mensuel" sheetId="2" r:id="rId1"/>
    <sheet name="% mensuel" sheetId="7" r:id="rId2"/>
    <sheet name="trimestre" sheetId="1" r:id="rId3"/>
    <sheet name="liste établissement" sheetId="4" r:id="rId4"/>
    <sheet name="pmsi" sheetId="5" r:id="rId5"/>
    <sheet name="GHM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O3" i="1"/>
  <c r="P3" i="1"/>
  <c r="Q3" i="1"/>
  <c r="S3" i="1"/>
  <c r="T3" i="1"/>
  <c r="U3" i="1"/>
  <c r="W3" i="1"/>
  <c r="X3" i="1"/>
  <c r="Z3" i="1"/>
  <c r="AA3" i="1"/>
  <c r="AA7" i="1" s="1"/>
  <c r="AB3" i="1"/>
  <c r="AC3" i="1"/>
  <c r="AD3" i="1"/>
  <c r="AE3" i="1"/>
  <c r="AF3" i="1"/>
  <c r="AG3" i="1"/>
  <c r="AH3" i="1"/>
  <c r="AI3" i="1"/>
  <c r="AI7" i="1" s="1"/>
  <c r="AJ3" i="1"/>
  <c r="AK3" i="1"/>
  <c r="AL3" i="1"/>
  <c r="AM3" i="1"/>
  <c r="AN3" i="1"/>
  <c r="AO3" i="1"/>
  <c r="AP3" i="1"/>
  <c r="AP7" i="1" s="1"/>
  <c r="AQ3" i="1"/>
  <c r="AQ7" i="1" s="1"/>
  <c r="AR3" i="1"/>
  <c r="AS3" i="1"/>
  <c r="AT3" i="1"/>
  <c r="AV3" i="1"/>
  <c r="AW3" i="1"/>
  <c r="AX3" i="1"/>
  <c r="AY3" i="1"/>
  <c r="AY7" i="1" s="1"/>
  <c r="AZ3" i="1"/>
  <c r="AZ7" i="1" s="1"/>
  <c r="BA3" i="1"/>
  <c r="BB3" i="1"/>
  <c r="BC3" i="1"/>
  <c r="BD3" i="1"/>
  <c r="BE3" i="1"/>
  <c r="BF3" i="1"/>
  <c r="H4" i="1"/>
  <c r="I4" i="1"/>
  <c r="J4" i="1"/>
  <c r="K4" i="1"/>
  <c r="L4" i="1"/>
  <c r="M4" i="1"/>
  <c r="O4" i="1"/>
  <c r="P4" i="1"/>
  <c r="Q4" i="1"/>
  <c r="S4" i="1"/>
  <c r="T4" i="1"/>
  <c r="U4" i="1"/>
  <c r="W4" i="1"/>
  <c r="X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H5" i="1"/>
  <c r="I5" i="1"/>
  <c r="J5" i="1"/>
  <c r="K5" i="1"/>
  <c r="L5" i="1"/>
  <c r="M5" i="1"/>
  <c r="O5" i="1"/>
  <c r="P5" i="1"/>
  <c r="Q5" i="1"/>
  <c r="S5" i="1"/>
  <c r="T5" i="1"/>
  <c r="U5" i="1"/>
  <c r="W5" i="1"/>
  <c r="X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V5" i="1"/>
  <c r="AW5" i="1"/>
  <c r="AX5" i="1"/>
  <c r="AY5" i="1"/>
  <c r="AZ5" i="1"/>
  <c r="BA5" i="1"/>
  <c r="BB5" i="1"/>
  <c r="BC5" i="1"/>
  <c r="BD5" i="1"/>
  <c r="BE5" i="1"/>
  <c r="BF5" i="1"/>
  <c r="H6" i="1"/>
  <c r="I6" i="1"/>
  <c r="J6" i="1"/>
  <c r="K6" i="1"/>
  <c r="L6" i="1"/>
  <c r="M6" i="1"/>
  <c r="O6" i="1"/>
  <c r="P6" i="1"/>
  <c r="Q6" i="1"/>
  <c r="S6" i="1"/>
  <c r="T6" i="1"/>
  <c r="U6" i="1"/>
  <c r="W6" i="1"/>
  <c r="X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V6" i="1"/>
  <c r="AW6" i="1"/>
  <c r="AX6" i="1"/>
  <c r="AY6" i="1"/>
  <c r="AZ6" i="1"/>
  <c r="BA6" i="1"/>
  <c r="BB6" i="1"/>
  <c r="BC6" i="1"/>
  <c r="BD6" i="1"/>
  <c r="BE6" i="1"/>
  <c r="BF6" i="1"/>
  <c r="G6" i="1"/>
  <c r="G5" i="1"/>
  <c r="G4" i="1"/>
  <c r="G3" i="1"/>
  <c r="AL18" i="2"/>
  <c r="AL19" i="2"/>
  <c r="AL20" i="2"/>
  <c r="AL21" i="2"/>
  <c r="AL22" i="2"/>
  <c r="AL23" i="2"/>
  <c r="AL24" i="2"/>
  <c r="AL25" i="2"/>
  <c r="AL26" i="2"/>
  <c r="AL27" i="2"/>
  <c r="AL28" i="2"/>
  <c r="AL30" i="2"/>
  <c r="AL17" i="2"/>
  <c r="E15" i="2"/>
  <c r="E4" i="7" s="1"/>
  <c r="A5" i="2"/>
  <c r="A5" i="7" s="1"/>
  <c r="A4" i="2"/>
  <c r="A4" i="7" s="1"/>
  <c r="A2" i="7"/>
  <c r="A1" i="7"/>
  <c r="E5" i="7"/>
  <c r="E9" i="7"/>
  <c r="E13" i="7"/>
  <c r="S7" i="1" l="1"/>
  <c r="BF7" i="1"/>
  <c r="AX7" i="1"/>
  <c r="U7" i="1"/>
  <c r="L7" i="1"/>
  <c r="T7" i="1"/>
  <c r="K7" i="1"/>
  <c r="AG7" i="1"/>
  <c r="H7" i="1"/>
  <c r="BB7" i="1"/>
  <c r="AS7" i="1"/>
  <c r="AK7" i="1"/>
  <c r="AC7" i="1"/>
  <c r="BA7" i="1"/>
  <c r="AR7" i="1"/>
  <c r="AJ7" i="1"/>
  <c r="AB7" i="1"/>
  <c r="AO7" i="1"/>
  <c r="M7" i="1"/>
  <c r="AH7" i="1"/>
  <c r="Z7" i="1"/>
  <c r="Q7" i="1"/>
  <c r="P7" i="1"/>
  <c r="O7" i="1"/>
  <c r="J7" i="1"/>
  <c r="X7" i="1"/>
  <c r="BE7" i="1"/>
  <c r="AW7" i="1"/>
  <c r="W7" i="1"/>
  <c r="I7" i="1"/>
  <c r="BD7" i="1"/>
  <c r="AV7" i="1"/>
  <c r="AN7" i="1"/>
  <c r="AF7" i="1"/>
  <c r="AM7" i="1"/>
  <c r="AE7" i="1"/>
  <c r="BC7" i="1"/>
  <c r="AT7" i="1"/>
  <c r="AL7" i="1"/>
  <c r="AD7" i="1"/>
  <c r="D2" i="1"/>
  <c r="E2" i="1"/>
  <c r="G7" i="1"/>
  <c r="E14" i="7"/>
  <c r="E10" i="7"/>
  <c r="E6" i="7"/>
  <c r="E11" i="7"/>
  <c r="E7" i="7"/>
  <c r="E3" i="7"/>
  <c r="E12" i="7"/>
  <c r="E8" i="7"/>
  <c r="C15" i="2"/>
  <c r="D15" i="2"/>
  <c r="F15" i="2"/>
  <c r="D5" i="7" l="1"/>
  <c r="D3" i="7"/>
  <c r="D8" i="7"/>
  <c r="D13" i="7"/>
  <c r="D9" i="7"/>
  <c r="D10" i="7"/>
  <c r="D7" i="7"/>
  <c r="D6" i="7"/>
  <c r="D14" i="7"/>
  <c r="D12" i="7"/>
  <c r="D4" i="7"/>
  <c r="D11" i="7"/>
  <c r="F6" i="7"/>
  <c r="F8" i="7"/>
  <c r="F10" i="7"/>
  <c r="F14" i="7"/>
  <c r="F3" i="7"/>
  <c r="F5" i="7"/>
  <c r="F7" i="7"/>
  <c r="F9" i="7"/>
  <c r="F11" i="7"/>
  <c r="F12" i="7"/>
  <c r="F13" i="7"/>
  <c r="F4" i="7"/>
  <c r="F15" i="7"/>
  <c r="D15" i="7"/>
  <c r="E15" i="7"/>
  <c r="C15" i="7"/>
  <c r="C11" i="7"/>
  <c r="C5" i="7"/>
  <c r="C13" i="7"/>
  <c r="C6" i="7"/>
  <c r="C14" i="7"/>
  <c r="C4" i="7"/>
  <c r="C12" i="7"/>
  <c r="C7" i="7"/>
  <c r="C8" i="7"/>
  <c r="C3" i="7"/>
  <c r="C9" i="7"/>
  <c r="C10" i="7"/>
  <c r="G15" i="2"/>
  <c r="G4" i="7" l="1"/>
  <c r="G7" i="7"/>
  <c r="G12" i="7"/>
  <c r="G5" i="7"/>
  <c r="G13" i="7"/>
  <c r="G10" i="7"/>
  <c r="G3" i="7"/>
  <c r="G11" i="7"/>
  <c r="G8" i="7"/>
  <c r="G9" i="7"/>
  <c r="G14" i="7"/>
  <c r="G6" i="7"/>
  <c r="G15" i="7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L15" i="7" s="1"/>
  <c r="AM15" i="2"/>
  <c r="AN15" i="2"/>
  <c r="AO15" i="2"/>
  <c r="AP15" i="2"/>
  <c r="AR15" i="2"/>
  <c r="AS15" i="2"/>
  <c r="AT15" i="2"/>
  <c r="AU15" i="2"/>
  <c r="AV15" i="2"/>
  <c r="AW15" i="2"/>
  <c r="AX15" i="2"/>
  <c r="AY15" i="2"/>
  <c r="AZ15" i="2"/>
  <c r="BA15" i="2"/>
  <c r="BB15" i="2"/>
  <c r="AS7" i="7" l="1"/>
  <c r="AS12" i="7"/>
  <c r="AS5" i="7"/>
  <c r="AS10" i="7"/>
  <c r="AS8" i="7"/>
  <c r="AS9" i="7"/>
  <c r="AS6" i="7"/>
  <c r="AS11" i="7"/>
  <c r="AS13" i="7"/>
  <c r="AS14" i="7"/>
  <c r="AS3" i="7"/>
  <c r="AS4" i="7"/>
  <c r="AS15" i="7"/>
  <c r="AU4" i="7"/>
  <c r="AU7" i="7"/>
  <c r="AU12" i="7"/>
  <c r="AU3" i="7"/>
  <c r="AU11" i="7"/>
  <c r="AU10" i="7"/>
  <c r="AU8" i="7"/>
  <c r="AU9" i="7"/>
  <c r="AU6" i="7"/>
  <c r="AU14" i="7"/>
  <c r="AU5" i="7"/>
  <c r="AU13" i="7"/>
  <c r="AU15" i="7"/>
  <c r="BA7" i="7"/>
  <c r="BA12" i="7"/>
  <c r="BA5" i="7"/>
  <c r="BA10" i="7"/>
  <c r="BA6" i="7"/>
  <c r="BA13" i="7"/>
  <c r="BA14" i="7"/>
  <c r="BA4" i="7"/>
  <c r="BA3" i="7"/>
  <c r="BA11" i="7"/>
  <c r="BA8" i="7"/>
  <c r="BA9" i="7"/>
  <c r="BA15" i="7"/>
  <c r="AK9" i="7"/>
  <c r="AK14" i="7"/>
  <c r="AK4" i="7"/>
  <c r="AK12" i="7"/>
  <c r="AK11" i="7"/>
  <c r="AK3" i="7"/>
  <c r="AK10" i="7"/>
  <c r="AK8" i="7"/>
  <c r="AK6" i="7"/>
  <c r="AK7" i="7"/>
  <c r="AK13" i="7"/>
  <c r="AK5" i="7"/>
  <c r="AK15" i="7"/>
  <c r="AC9" i="7"/>
  <c r="AC14" i="7"/>
  <c r="AC6" i="7"/>
  <c r="AC13" i="7"/>
  <c r="AC5" i="7"/>
  <c r="AC4" i="7"/>
  <c r="AC12" i="7"/>
  <c r="AC11" i="7"/>
  <c r="AC3" i="7"/>
  <c r="AC10" i="7"/>
  <c r="AC8" i="7"/>
  <c r="AC7" i="7"/>
  <c r="AC15" i="7"/>
  <c r="AB7" i="7"/>
  <c r="AB12" i="7"/>
  <c r="AB5" i="7"/>
  <c r="AB10" i="7"/>
  <c r="AB13" i="7"/>
  <c r="AB14" i="7"/>
  <c r="AB4" i="7"/>
  <c r="AB3" i="7"/>
  <c r="AB11" i="7"/>
  <c r="AB8" i="7"/>
  <c r="AB9" i="7"/>
  <c r="AB6" i="7"/>
  <c r="AB15" i="7"/>
  <c r="Z5" i="7"/>
  <c r="Z10" i="7"/>
  <c r="Z13" i="7"/>
  <c r="Z11" i="7"/>
  <c r="Z12" i="7"/>
  <c r="Z3" i="7"/>
  <c r="Z8" i="7"/>
  <c r="Z9" i="7"/>
  <c r="Z6" i="7"/>
  <c r="Z7" i="7"/>
  <c r="Z14" i="7"/>
  <c r="Z4" i="7"/>
  <c r="Z15" i="7"/>
  <c r="BB9" i="7"/>
  <c r="BB14" i="7"/>
  <c r="BB7" i="7"/>
  <c r="BB5" i="7"/>
  <c r="BB6" i="7"/>
  <c r="BB13" i="7"/>
  <c r="BB10" i="7"/>
  <c r="BB4" i="7"/>
  <c r="BB12" i="7"/>
  <c r="BB3" i="7"/>
  <c r="BB11" i="7"/>
  <c r="BB8" i="7"/>
  <c r="BB15" i="7"/>
  <c r="AR3" i="7"/>
  <c r="AR8" i="7"/>
  <c r="AR9" i="7"/>
  <c r="AR13" i="7"/>
  <c r="AR6" i="7"/>
  <c r="AR7" i="7"/>
  <c r="AR14" i="7"/>
  <c r="AR4" i="7"/>
  <c r="AR5" i="7"/>
  <c r="AR11" i="7"/>
  <c r="AR12" i="7"/>
  <c r="AR10" i="7"/>
  <c r="AR15" i="7"/>
  <c r="AA3" i="7"/>
  <c r="AA8" i="7"/>
  <c r="AA4" i="7"/>
  <c r="AA5" i="7"/>
  <c r="AA11" i="7"/>
  <c r="AA12" i="7"/>
  <c r="AA7" i="7"/>
  <c r="AA10" i="7"/>
  <c r="AA9" i="7"/>
  <c r="AA6" i="7"/>
  <c r="AA13" i="7"/>
  <c r="AA14" i="7"/>
  <c r="AA15" i="7"/>
  <c r="AY5" i="7"/>
  <c r="AY10" i="7"/>
  <c r="AY13" i="7"/>
  <c r="AY14" i="7"/>
  <c r="AY4" i="7"/>
  <c r="AY11" i="7"/>
  <c r="AY12" i="7"/>
  <c r="AY3" i="7"/>
  <c r="AY8" i="7"/>
  <c r="AY9" i="7"/>
  <c r="AY7" i="7"/>
  <c r="AY6" i="7"/>
  <c r="AY15" i="7"/>
  <c r="AP3" i="7"/>
  <c r="AP8" i="7"/>
  <c r="AP6" i="7"/>
  <c r="AP11" i="7"/>
  <c r="AP7" i="7"/>
  <c r="AP14" i="7"/>
  <c r="AP9" i="7"/>
  <c r="AP4" i="7"/>
  <c r="AP13" i="7"/>
  <c r="AP5" i="7"/>
  <c r="AP12" i="7"/>
  <c r="AP10" i="7"/>
  <c r="AP15" i="7"/>
  <c r="AH5" i="7"/>
  <c r="AH10" i="7"/>
  <c r="AH13" i="7"/>
  <c r="AH8" i="7"/>
  <c r="AH9" i="7"/>
  <c r="AH6" i="7"/>
  <c r="AH11" i="7"/>
  <c r="AH7" i="7"/>
  <c r="AH14" i="7"/>
  <c r="AH4" i="7"/>
  <c r="AH3" i="7"/>
  <c r="AH12" i="7"/>
  <c r="AH15" i="7"/>
  <c r="AX3" i="7"/>
  <c r="AX8" i="7"/>
  <c r="AX6" i="7"/>
  <c r="AX11" i="7"/>
  <c r="AX4" i="7"/>
  <c r="AX13" i="7"/>
  <c r="AX5" i="7"/>
  <c r="AX12" i="7"/>
  <c r="AX9" i="7"/>
  <c r="AX10" i="7"/>
  <c r="AX7" i="7"/>
  <c r="AX14" i="7"/>
  <c r="AX15" i="7"/>
  <c r="AO13" i="7"/>
  <c r="AO4" i="7"/>
  <c r="AO6" i="7"/>
  <c r="AO14" i="7"/>
  <c r="AO8" i="7"/>
  <c r="AO5" i="7"/>
  <c r="AO12" i="7"/>
  <c r="AO11" i="7"/>
  <c r="AO3" i="7"/>
  <c r="AO9" i="7"/>
  <c r="AO10" i="7"/>
  <c r="AO7" i="7"/>
  <c r="AO15" i="7"/>
  <c r="AG3" i="7"/>
  <c r="AG8" i="7"/>
  <c r="AG6" i="7"/>
  <c r="AG11" i="7"/>
  <c r="AG9" i="7"/>
  <c r="AG10" i="7"/>
  <c r="AG7" i="7"/>
  <c r="AG14" i="7"/>
  <c r="AG4" i="7"/>
  <c r="AG13" i="7"/>
  <c r="AG5" i="7"/>
  <c r="AG12" i="7"/>
  <c r="AG15" i="7"/>
  <c r="Y3" i="7"/>
  <c r="Y8" i="7"/>
  <c r="Y6" i="7"/>
  <c r="Y11" i="7"/>
  <c r="Y9" i="7"/>
  <c r="Y10" i="7"/>
  <c r="Y7" i="7"/>
  <c r="Y14" i="7"/>
  <c r="Y4" i="7"/>
  <c r="Y5" i="7"/>
  <c r="Y13" i="7"/>
  <c r="Y12" i="7"/>
  <c r="Y15" i="7"/>
  <c r="AD4" i="7"/>
  <c r="AD7" i="7"/>
  <c r="AD12" i="7"/>
  <c r="AD6" i="7"/>
  <c r="AD14" i="7"/>
  <c r="AD5" i="7"/>
  <c r="AD13" i="7"/>
  <c r="AD3" i="7"/>
  <c r="AD11" i="7"/>
  <c r="AD10" i="7"/>
  <c r="AD8" i="7"/>
  <c r="AD9" i="7"/>
  <c r="AD15" i="7"/>
  <c r="AJ7" i="7"/>
  <c r="AJ12" i="7"/>
  <c r="AJ5" i="7"/>
  <c r="AJ10" i="7"/>
  <c r="AJ3" i="7"/>
  <c r="AJ11" i="7"/>
  <c r="AJ8" i="7"/>
  <c r="AJ9" i="7"/>
  <c r="AJ6" i="7"/>
  <c r="AJ13" i="7"/>
  <c r="AJ4" i="7"/>
  <c r="AJ14" i="7"/>
  <c r="AJ15" i="7"/>
  <c r="AT9" i="7"/>
  <c r="AT14" i="7"/>
  <c r="AT10" i="7"/>
  <c r="AT8" i="7"/>
  <c r="AT7" i="7"/>
  <c r="AT6" i="7"/>
  <c r="AT5" i="7"/>
  <c r="AT13" i="7"/>
  <c r="AT4" i="7"/>
  <c r="AT11" i="7"/>
  <c r="AT12" i="7"/>
  <c r="AT3" i="7"/>
  <c r="AT15" i="7"/>
  <c r="AZ3" i="7"/>
  <c r="AZ8" i="7"/>
  <c r="AZ6" i="7"/>
  <c r="AZ7" i="7"/>
  <c r="AZ13" i="7"/>
  <c r="AZ14" i="7"/>
  <c r="AZ11" i="7"/>
  <c r="AZ4" i="7"/>
  <c r="AZ5" i="7"/>
  <c r="AZ9" i="7"/>
  <c r="AZ12" i="7"/>
  <c r="AZ10" i="7"/>
  <c r="AZ15" i="7"/>
  <c r="AI3" i="7"/>
  <c r="AI8" i="7"/>
  <c r="AI10" i="7"/>
  <c r="AI9" i="7"/>
  <c r="AI6" i="7"/>
  <c r="AI7" i="7"/>
  <c r="AI14" i="7"/>
  <c r="AI4" i="7"/>
  <c r="AI5" i="7"/>
  <c r="AI13" i="7"/>
  <c r="AI12" i="7"/>
  <c r="AI11" i="7"/>
  <c r="AI15" i="7"/>
  <c r="AW13" i="7"/>
  <c r="AW4" i="7"/>
  <c r="AW5" i="7"/>
  <c r="AW12" i="7"/>
  <c r="AW11" i="7"/>
  <c r="AW3" i="7"/>
  <c r="AW9" i="7"/>
  <c r="AW10" i="7"/>
  <c r="AW8" i="7"/>
  <c r="AW7" i="7"/>
  <c r="AW6" i="7"/>
  <c r="AW14" i="7"/>
  <c r="AW15" i="7"/>
  <c r="AN6" i="7"/>
  <c r="AN11" i="7"/>
  <c r="AN9" i="7"/>
  <c r="AN14" i="7"/>
  <c r="AN12" i="7"/>
  <c r="AN4" i="7"/>
  <c r="AN5" i="7"/>
  <c r="AN13" i="7"/>
  <c r="AN3" i="7"/>
  <c r="AN10" i="7"/>
  <c r="AN8" i="7"/>
  <c r="AN7" i="7"/>
  <c r="AN15" i="7"/>
  <c r="AF13" i="7"/>
  <c r="AF4" i="7"/>
  <c r="AF8" i="7"/>
  <c r="AF7" i="7"/>
  <c r="AF6" i="7"/>
  <c r="AF14" i="7"/>
  <c r="AF5" i="7"/>
  <c r="AF12" i="7"/>
  <c r="AF11" i="7"/>
  <c r="AF3" i="7"/>
  <c r="AF10" i="7"/>
  <c r="AF9" i="7"/>
  <c r="AF15" i="7"/>
  <c r="AV6" i="7"/>
  <c r="AV11" i="7"/>
  <c r="AV9" i="7"/>
  <c r="AV14" i="7"/>
  <c r="AV3" i="7"/>
  <c r="AV8" i="7"/>
  <c r="AV10" i="7"/>
  <c r="AV7" i="7"/>
  <c r="AV5" i="7"/>
  <c r="AV12" i="7"/>
  <c r="AV4" i="7"/>
  <c r="AV13" i="7"/>
  <c r="AV15" i="7"/>
  <c r="AM4" i="7"/>
  <c r="AM7" i="7"/>
  <c r="AM12" i="7"/>
  <c r="AM5" i="7"/>
  <c r="AM13" i="7"/>
  <c r="AM10" i="7"/>
  <c r="AM3" i="7"/>
  <c r="AM11" i="7"/>
  <c r="AM8" i="7"/>
  <c r="AM9" i="7"/>
  <c r="AM6" i="7"/>
  <c r="AM14" i="7"/>
  <c r="AM15" i="7"/>
  <c r="AE6" i="7"/>
  <c r="AE11" i="7"/>
  <c r="AE9" i="7"/>
  <c r="AE14" i="7"/>
  <c r="AE7" i="7"/>
  <c r="AE12" i="7"/>
  <c r="AE10" i="7"/>
  <c r="AE4" i="7"/>
  <c r="AE5" i="7"/>
  <c r="AE13" i="7"/>
  <c r="AE3" i="7"/>
  <c r="AE8" i="7"/>
  <c r="AE15" i="7"/>
  <c r="AL3" i="7"/>
  <c r="AL6" i="7"/>
  <c r="AL9" i="7"/>
  <c r="AL14" i="7"/>
  <c r="AL11" i="7"/>
  <c r="AL8" i="7"/>
  <c r="AL5" i="7"/>
  <c r="AL13" i="7"/>
  <c r="AL12" i="7"/>
  <c r="AL4" i="7"/>
  <c r="AL7" i="7"/>
  <c r="AL10" i="7"/>
  <c r="A3" i="2"/>
  <c r="A3" i="7" s="1"/>
  <c r="B2" i="1" l="1"/>
  <c r="A6" i="2"/>
  <c r="H15" i="2"/>
  <c r="H13" i="7" l="1"/>
  <c r="H4" i="7"/>
  <c r="H6" i="7"/>
  <c r="H14" i="7"/>
  <c r="H5" i="7"/>
  <c r="H12" i="7"/>
  <c r="H11" i="7"/>
  <c r="H8" i="7"/>
  <c r="H3" i="7"/>
  <c r="H9" i="7"/>
  <c r="H10" i="7"/>
  <c r="H7" i="7"/>
  <c r="H15" i="7"/>
  <c r="C2" i="1"/>
  <c r="A6" i="7"/>
  <c r="AQ3" i="2"/>
  <c r="AQ4" i="2"/>
  <c r="AQ5" i="2"/>
  <c r="U3" i="2"/>
  <c r="R3" i="2"/>
  <c r="R4" i="2"/>
  <c r="R5" i="2"/>
  <c r="N3" i="2"/>
  <c r="N4" i="2"/>
  <c r="N5" i="2"/>
  <c r="I15" i="2"/>
  <c r="J6" i="2"/>
  <c r="J7" i="2"/>
  <c r="J8" i="2"/>
  <c r="J9" i="2"/>
  <c r="J10" i="2"/>
  <c r="J11" i="2"/>
  <c r="J12" i="2"/>
  <c r="J13" i="2"/>
  <c r="J14" i="2"/>
  <c r="J4" i="2"/>
  <c r="J5" i="2"/>
  <c r="J3" i="2"/>
  <c r="R3" i="1" l="1"/>
  <c r="AU3" i="1"/>
  <c r="N3" i="1"/>
  <c r="N5" i="1"/>
  <c r="V3" i="1"/>
  <c r="N4" i="1"/>
  <c r="I3" i="7"/>
  <c r="I8" i="7"/>
  <c r="I6" i="7"/>
  <c r="I11" i="7"/>
  <c r="I7" i="7"/>
  <c r="I14" i="7"/>
  <c r="I4" i="7"/>
  <c r="I13" i="7"/>
  <c r="I12" i="7"/>
  <c r="I9" i="7"/>
  <c r="I5" i="7"/>
  <c r="I10" i="7"/>
  <c r="I15" i="7"/>
  <c r="N6" i="1"/>
  <c r="J15" i="2"/>
  <c r="J15" i="7" s="1"/>
  <c r="A2" i="1"/>
  <c r="J9" i="7" l="1"/>
  <c r="J7" i="7"/>
  <c r="J8" i="7"/>
  <c r="J5" i="7"/>
  <c r="J6" i="7"/>
  <c r="J3" i="7"/>
  <c r="J14" i="7"/>
  <c r="N7" i="1"/>
  <c r="J4" i="7"/>
  <c r="J10" i="7"/>
  <c r="J12" i="7"/>
  <c r="J13" i="7"/>
  <c r="J11" i="7"/>
  <c r="K15" i="2"/>
  <c r="L15" i="2"/>
  <c r="M15" i="2"/>
  <c r="O15" i="2"/>
  <c r="P15" i="2"/>
  <c r="Q15" i="2"/>
  <c r="S15" i="2"/>
  <c r="T15" i="2"/>
  <c r="V15" i="2"/>
  <c r="W15" i="2"/>
  <c r="X15" i="2"/>
  <c r="X13" i="7" l="1"/>
  <c r="X4" i="7"/>
  <c r="X3" i="7"/>
  <c r="X9" i="7"/>
  <c r="X10" i="7"/>
  <c r="X8" i="7"/>
  <c r="X7" i="7"/>
  <c r="X5" i="7"/>
  <c r="X6" i="7"/>
  <c r="X14" i="7"/>
  <c r="X11" i="7"/>
  <c r="X12" i="7"/>
  <c r="X15" i="7"/>
  <c r="L7" i="7"/>
  <c r="L12" i="7"/>
  <c r="L5" i="7"/>
  <c r="L10" i="7"/>
  <c r="L8" i="7"/>
  <c r="L9" i="7"/>
  <c r="L6" i="7"/>
  <c r="L13" i="7"/>
  <c r="L14" i="7"/>
  <c r="L3" i="7"/>
  <c r="L4" i="7"/>
  <c r="L11" i="7"/>
  <c r="L15" i="7"/>
  <c r="W6" i="7"/>
  <c r="W11" i="7"/>
  <c r="W9" i="7"/>
  <c r="W14" i="7"/>
  <c r="W10" i="7"/>
  <c r="W8" i="7"/>
  <c r="W7" i="7"/>
  <c r="W4" i="7"/>
  <c r="W5" i="7"/>
  <c r="W12" i="7"/>
  <c r="W13" i="7"/>
  <c r="W3" i="7"/>
  <c r="W15" i="7"/>
  <c r="V4" i="7"/>
  <c r="V7" i="7"/>
  <c r="V12" i="7"/>
  <c r="V8" i="7"/>
  <c r="V9" i="7"/>
  <c r="V14" i="7"/>
  <c r="V6" i="7"/>
  <c r="V11" i="7"/>
  <c r="V5" i="7"/>
  <c r="V13" i="7"/>
  <c r="V3" i="7"/>
  <c r="V10" i="7"/>
  <c r="V15" i="7"/>
  <c r="M9" i="7"/>
  <c r="M14" i="7"/>
  <c r="M10" i="7"/>
  <c r="M8" i="7"/>
  <c r="M7" i="7"/>
  <c r="M12" i="7"/>
  <c r="M6" i="7"/>
  <c r="M4" i="7"/>
  <c r="M5" i="7"/>
  <c r="M13" i="7"/>
  <c r="M11" i="7"/>
  <c r="M3" i="7"/>
  <c r="M15" i="7"/>
  <c r="K3" i="7"/>
  <c r="K8" i="7"/>
  <c r="K9" i="7"/>
  <c r="K13" i="7"/>
  <c r="K6" i="7"/>
  <c r="K7" i="7"/>
  <c r="K14" i="7"/>
  <c r="K4" i="7"/>
  <c r="K5" i="7"/>
  <c r="K11" i="7"/>
  <c r="K12" i="7"/>
  <c r="K10" i="7"/>
  <c r="K15" i="7"/>
  <c r="T7" i="7"/>
  <c r="T12" i="7"/>
  <c r="T5" i="7"/>
  <c r="T10" i="7"/>
  <c r="T6" i="7"/>
  <c r="T13" i="7"/>
  <c r="T14" i="7"/>
  <c r="T8" i="7"/>
  <c r="T4" i="7"/>
  <c r="T3" i="7"/>
  <c r="T11" i="7"/>
  <c r="T9" i="7"/>
  <c r="T15" i="7"/>
  <c r="S3" i="7"/>
  <c r="S8" i="7"/>
  <c r="S6" i="7"/>
  <c r="S7" i="7"/>
  <c r="S13" i="7"/>
  <c r="S14" i="7"/>
  <c r="S11" i="7"/>
  <c r="S4" i="7"/>
  <c r="S5" i="7"/>
  <c r="S12" i="7"/>
  <c r="S9" i="7"/>
  <c r="S10" i="7"/>
  <c r="S15" i="7"/>
  <c r="Q3" i="7"/>
  <c r="Q8" i="7"/>
  <c r="Q6" i="7"/>
  <c r="Q11" i="7"/>
  <c r="Q4" i="7"/>
  <c r="Q13" i="7"/>
  <c r="Q12" i="7"/>
  <c r="Q5" i="7"/>
  <c r="Q7" i="7"/>
  <c r="Q9" i="7"/>
  <c r="Q10" i="7"/>
  <c r="Q14" i="7"/>
  <c r="Q15" i="7"/>
  <c r="P13" i="7"/>
  <c r="P4" i="7"/>
  <c r="P5" i="7"/>
  <c r="P12" i="7"/>
  <c r="P11" i="7"/>
  <c r="P3" i="7"/>
  <c r="P9" i="7"/>
  <c r="P10" i="7"/>
  <c r="P8" i="7"/>
  <c r="P7" i="7"/>
  <c r="P6" i="7"/>
  <c r="P14" i="7"/>
  <c r="P15" i="7"/>
  <c r="O6" i="7"/>
  <c r="O11" i="7"/>
  <c r="O9" i="7"/>
  <c r="O14" i="7"/>
  <c r="O3" i="7"/>
  <c r="O10" i="7"/>
  <c r="O8" i="7"/>
  <c r="O7" i="7"/>
  <c r="O5" i="7"/>
  <c r="O12" i="7"/>
  <c r="O4" i="7"/>
  <c r="O13" i="7"/>
  <c r="O15" i="7"/>
  <c r="N7" i="2"/>
  <c r="R7" i="2"/>
  <c r="U7" i="2"/>
  <c r="AQ7" i="2"/>
  <c r="N8" i="2"/>
  <c r="R8" i="2"/>
  <c r="U8" i="2"/>
  <c r="AQ8" i="2"/>
  <c r="N9" i="2"/>
  <c r="R9" i="2"/>
  <c r="U9" i="2"/>
  <c r="AQ9" i="2"/>
  <c r="N10" i="2"/>
  <c r="R10" i="2"/>
  <c r="U10" i="2"/>
  <c r="AQ10" i="2"/>
  <c r="N11" i="2"/>
  <c r="R11" i="2"/>
  <c r="U11" i="2"/>
  <c r="AQ11" i="2"/>
  <c r="N12" i="2"/>
  <c r="R12" i="2"/>
  <c r="U12" i="2"/>
  <c r="AQ12" i="2"/>
  <c r="N13" i="2"/>
  <c r="R13" i="2"/>
  <c r="U13" i="2"/>
  <c r="AQ13" i="2"/>
  <c r="N14" i="2"/>
  <c r="R14" i="2"/>
  <c r="U14" i="2"/>
  <c r="AQ14" i="2"/>
  <c r="AQ6" i="2"/>
  <c r="U6" i="2"/>
  <c r="R6" i="2"/>
  <c r="N6" i="2"/>
  <c r="U5" i="2"/>
  <c r="U4" i="2"/>
  <c r="AU4" i="1" l="1"/>
  <c r="Y6" i="1"/>
  <c r="R5" i="1"/>
  <c r="Y3" i="1"/>
  <c r="V6" i="1"/>
  <c r="AQ13" i="7"/>
  <c r="AU5" i="1"/>
  <c r="AU6" i="1"/>
  <c r="R4" i="1"/>
  <c r="V4" i="1"/>
  <c r="V7" i="1" s="1"/>
  <c r="R6" i="1"/>
  <c r="AQ11" i="7"/>
  <c r="Y5" i="1"/>
  <c r="Y4" i="1"/>
  <c r="V5" i="1"/>
  <c r="AQ15" i="2"/>
  <c r="AQ9" i="7" s="1"/>
  <c r="U15" i="2"/>
  <c r="U12" i="7" s="1"/>
  <c r="R15" i="2"/>
  <c r="R14" i="7" s="1"/>
  <c r="N15" i="2"/>
  <c r="N9" i="7" s="1"/>
  <c r="R12" i="7" l="1"/>
  <c r="R11" i="7"/>
  <c r="U8" i="7"/>
  <c r="U6" i="7"/>
  <c r="U10" i="7"/>
  <c r="R13" i="7"/>
  <c r="N14" i="7"/>
  <c r="U5" i="7"/>
  <c r="Y7" i="1"/>
  <c r="R15" i="7"/>
  <c r="R3" i="7"/>
  <c r="R5" i="7"/>
  <c r="R4" i="7"/>
  <c r="U15" i="7"/>
  <c r="U3" i="7"/>
  <c r="AQ15" i="7"/>
  <c r="AQ3" i="7"/>
  <c r="AQ4" i="7"/>
  <c r="AQ5" i="7"/>
  <c r="U9" i="7"/>
  <c r="AQ8" i="7"/>
  <c r="AQ12" i="7"/>
  <c r="N7" i="7"/>
  <c r="U4" i="7"/>
  <c r="U14" i="7"/>
  <c r="N10" i="7"/>
  <c r="R7" i="7"/>
  <c r="N11" i="7"/>
  <c r="N8" i="7"/>
  <c r="AQ10" i="7"/>
  <c r="AQ14" i="7"/>
  <c r="N12" i="7"/>
  <c r="R9" i="7"/>
  <c r="U11" i="7"/>
  <c r="U7" i="7"/>
  <c r="N13" i="7"/>
  <c r="R8" i="7"/>
  <c r="AU7" i="1"/>
  <c r="N15" i="7"/>
  <c r="N5" i="7"/>
  <c r="N3" i="7"/>
  <c r="N4" i="7"/>
  <c r="N6" i="7"/>
  <c r="R7" i="1"/>
  <c r="U13" i="7"/>
  <c r="R6" i="7"/>
  <c r="AQ7" i="7"/>
  <c r="R10" i="7"/>
  <c r="AQ6" i="7"/>
</calcChain>
</file>

<file path=xl/sharedStrings.xml><?xml version="1.0" encoding="utf-8"?>
<sst xmlns="http://schemas.openxmlformats.org/spreadsheetml/2006/main" count="749" uniqueCount="404">
  <si>
    <t>département</t>
  </si>
  <si>
    <t>ex région</t>
  </si>
  <si>
    <t>Type de maternité</t>
  </si>
  <si>
    <t>Secteur</t>
  </si>
  <si>
    <t>forceps</t>
  </si>
  <si>
    <t>ventouse</t>
  </si>
  <si>
    <t>spatules</t>
  </si>
  <si>
    <t>total vbi</t>
  </si>
  <si>
    <t>embolisation</t>
  </si>
  <si>
    <t>Ballonnets de Bakri</t>
  </si>
  <si>
    <t>Décés maternel</t>
  </si>
  <si>
    <t>nom de la maternité</t>
  </si>
  <si>
    <t>total</t>
  </si>
  <si>
    <t xml:space="preserve"> tête</t>
  </si>
  <si>
    <t>siège</t>
  </si>
  <si>
    <t xml:space="preserve"> </t>
  </si>
  <si>
    <t>Césariennes</t>
  </si>
  <si>
    <t>Voies basses instrumentales</t>
  </si>
  <si>
    <t>programmées</t>
  </si>
  <si>
    <t xml:space="preserve"> en urgence</t>
  </si>
  <si>
    <t>APD ou PCEA</t>
  </si>
  <si>
    <t>Gémellaires</t>
  </si>
  <si>
    <t>Hémorragie de la délivrance</t>
  </si>
  <si>
    <t>Grossesses multiples</t>
  </si>
  <si>
    <t>in-utéro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</si>
  <si>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</si>
  <si>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</si>
  <si>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</si>
  <si>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</si>
  <si>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</si>
  <si>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</si>
  <si>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</si>
  <si>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</si>
  <si>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</si>
  <si>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</si>
  <si>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</si>
  <si>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</si>
  <si>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</si>
  <si>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160000253-CH D'ANGOULEME</t>
  </si>
  <si>
    <t>170000103-CH DE SAINTONGE - SAINTES</t>
  </si>
  <si>
    <t>170000152-CH ROCHEFORT</t>
  </si>
  <si>
    <t>190000018-CH DUBOIS BRIVE</t>
  </si>
  <si>
    <t>230000820-CH GUERET</t>
  </si>
  <si>
    <t>240000489-CH DE PERIGUEUX</t>
  </si>
  <si>
    <t>330000340-M.S.P.B. BAGATELLE</t>
  </si>
  <si>
    <t>330000555-CH D'ARCACHON</t>
  </si>
  <si>
    <t>330000605-CH DE LIBOURNE -R.BOULIN</t>
  </si>
  <si>
    <t>330780479-POLYCLINIQUE BX-NORD AQUITAINE</t>
  </si>
  <si>
    <t>640000600-CH DE PAU</t>
  </si>
  <si>
    <t>640017646-CH DE SAINT-PALAIS</t>
  </si>
  <si>
    <t>640780946-POLYCLINIQUE DE NAVARRE</t>
  </si>
  <si>
    <t>790009948-POLYCLINIQUE INKERMANN</t>
  </si>
  <si>
    <t>860780568-CLINIQUE FIEF DE GRIMOIRE</t>
  </si>
  <si>
    <t>870000098-CH SAINT JUNIEN</t>
  </si>
  <si>
    <t>total prématurés</t>
  </si>
  <si>
    <t>total naissances</t>
  </si>
  <si>
    <t>&lt; 32 SA</t>
  </si>
  <si>
    <t>Gestité</t>
  </si>
  <si>
    <t>Nbre de patientes primipares</t>
  </si>
  <si>
    <t>MFIU &lt; 22SA</t>
  </si>
  <si>
    <t>MFIU &gt;22SA</t>
  </si>
  <si>
    <t>Total pertes fœtales</t>
  </si>
  <si>
    <t xml:space="preserve">AM exclusif </t>
  </si>
  <si>
    <t>Allaitement à la sortie de maternité</t>
  </si>
  <si>
    <t>Mixte</t>
  </si>
  <si>
    <t>néonatal</t>
  </si>
  <si>
    <t>Transferts sortants</t>
  </si>
  <si>
    <t>pathologie post partum mère</t>
  </si>
  <si>
    <t>rapprochement mère-enfant</t>
  </si>
  <si>
    <t>Transferts entrants</t>
  </si>
  <si>
    <t>Total césariennes</t>
  </si>
  <si>
    <t>Triples ou plus</t>
  </si>
  <si>
    <t>Périnées complets (3ème degrès)</t>
  </si>
  <si>
    <t>Périnées complest compliqués (4ème degrès)</t>
  </si>
  <si>
    <t>Maturations et déclenchements</t>
  </si>
  <si>
    <t>hysterectomies</t>
  </si>
  <si>
    <t>transferts maternels post partum</t>
  </si>
  <si>
    <t>Décès néonataux</t>
  </si>
  <si>
    <t>Accouchements</t>
  </si>
  <si>
    <t>mois</t>
  </si>
  <si>
    <t>Nom de l'établissement</t>
  </si>
  <si>
    <t>Accouchements voies basses spontanées</t>
  </si>
  <si>
    <t>Terme a la naissance</t>
  </si>
  <si>
    <t>Périnée LOSA</t>
  </si>
  <si>
    <t>épisiotomies primipares</t>
  </si>
  <si>
    <t>épisiotomies multipares</t>
  </si>
  <si>
    <t>hors établissement</t>
  </si>
  <si>
    <t>HDDI &gt; 1000ml</t>
  </si>
  <si>
    <t>HDDI &gt; 500 à 999 ml</t>
  </si>
  <si>
    <t>IVG médicale&lt;14SA</t>
  </si>
  <si>
    <t>IMG médicale 14-22SA</t>
  </si>
  <si>
    <t>IMG médicale &lt;22SA</t>
  </si>
  <si>
    <t>Anesthésie générale</t>
  </si>
  <si>
    <t>PCA</t>
  </si>
  <si>
    <t>Analgésie</t>
  </si>
  <si>
    <t>32SA+0j - 36SA+6j</t>
  </si>
  <si>
    <t>pmsi</t>
  </si>
  <si>
    <t>P073</t>
  </si>
  <si>
    <t>Z381</t>
  </si>
  <si>
    <t>Z382</t>
  </si>
  <si>
    <t>O810</t>
  </si>
  <si>
    <t>O809</t>
  </si>
  <si>
    <t>O720</t>
  </si>
  <si>
    <t>ACTES</t>
  </si>
  <si>
    <t>DIAGNOSTICS</t>
  </si>
  <si>
    <t>EDSF011</t>
  </si>
  <si>
    <t>JNFA001</t>
  </si>
  <si>
    <t>JNBD002</t>
  </si>
  <si>
    <t>JQGD001</t>
  </si>
  <si>
    <t>JQGD002</t>
  </si>
  <si>
    <t>JQGD003</t>
  </si>
  <si>
    <t>JQGD004</t>
  </si>
  <si>
    <t>JQGD005</t>
  </si>
  <si>
    <t>JQGD0010</t>
  </si>
  <si>
    <t>JQGD0013</t>
  </si>
  <si>
    <t>JQGD006</t>
  </si>
  <si>
    <t>JQGD008</t>
  </si>
  <si>
    <t>JQGD009</t>
  </si>
  <si>
    <t>JQGD013</t>
  </si>
  <si>
    <t>O811</t>
  </si>
  <si>
    <t>O812</t>
  </si>
  <si>
    <t>O841</t>
  </si>
  <si>
    <t>O842</t>
  </si>
  <si>
    <t>O843</t>
  </si>
  <si>
    <t>O849</t>
  </si>
  <si>
    <t>O82</t>
  </si>
  <si>
    <t>O81</t>
  </si>
  <si>
    <t>O801</t>
  </si>
  <si>
    <t>O80</t>
  </si>
  <si>
    <t>O814</t>
  </si>
  <si>
    <t>O821</t>
  </si>
  <si>
    <t>O820</t>
  </si>
  <si>
    <t>O828</t>
  </si>
  <si>
    <t>Z3771</t>
  </si>
  <si>
    <t>Z3770</t>
  </si>
  <si>
    <t>O95</t>
  </si>
  <si>
    <t>Z391</t>
  </si>
  <si>
    <t>JQGD007</t>
  </si>
  <si>
    <t>JQGD010</t>
  </si>
  <si>
    <t>JMPA006</t>
  </si>
  <si>
    <t>JMCA003</t>
  </si>
  <si>
    <t>JMCA001</t>
  </si>
  <si>
    <t>O702</t>
  </si>
  <si>
    <t>O703</t>
  </si>
  <si>
    <t>JQGD012</t>
  </si>
  <si>
    <t>JQGA002</t>
  </si>
  <si>
    <t>JQGA004</t>
  </si>
  <si>
    <t>JQGA003</t>
  </si>
  <si>
    <t>ALFB010</t>
  </si>
  <si>
    <t>O300</t>
  </si>
  <si>
    <t>O301</t>
  </si>
  <si>
    <t>O302</t>
  </si>
  <si>
    <t>O308</t>
  </si>
  <si>
    <t>ZZLP025</t>
  </si>
  <si>
    <t>ZZLP008</t>
  </si>
  <si>
    <t>ZZLP012</t>
  </si>
  <si>
    <t>ZZLP030</t>
  </si>
  <si>
    <t>ZZLP042</t>
  </si>
  <si>
    <t>ZZLP054</t>
  </si>
  <si>
    <t>14C03A</t>
  </si>
  <si>
    <t>Accouchements uniques par voie basse avec autres interventions, sans complication significative</t>
  </si>
  <si>
    <t>14C04T</t>
  </si>
  <si>
    <t>Affections du post-partum ou du post abortum avec intervention chirurgicale, très courte durée</t>
  </si>
  <si>
    <t>14C04Z</t>
  </si>
  <si>
    <t>Affections du post-partum ou du post abortum avec intervention chirurgicale</t>
  </si>
  <si>
    <t>14C05J</t>
  </si>
  <si>
    <t>Avortements avec aspiration ou curetage ou hystérotomie, en ambulatoire</t>
  </si>
  <si>
    <t>14C05Z</t>
  </si>
  <si>
    <t>Avortements avec aspiration ou curetage ou hystérotomie</t>
  </si>
  <si>
    <t>14C07A</t>
  </si>
  <si>
    <t>Césariennes pour grossesse multiple, sans complication significative</t>
  </si>
  <si>
    <t>14C07B</t>
  </si>
  <si>
    <t>Césariennes pour grossesse multiple, avec autres complications</t>
  </si>
  <si>
    <t>14C07C</t>
  </si>
  <si>
    <t>Césariennes pour grossesse multiple, avec complications majeures</t>
  </si>
  <si>
    <t>14C07D</t>
  </si>
  <si>
    <t>Césariennes pour grossesse multiple, avec complications sévères</t>
  </si>
  <si>
    <t>14C08A</t>
  </si>
  <si>
    <t>Césariennes pour grossesse unique, sans complication significative</t>
  </si>
  <si>
    <t>14C08B</t>
  </si>
  <si>
    <t>Césariennes pour grossesse unique, avec autres complications</t>
  </si>
  <si>
    <t>14C08C</t>
  </si>
  <si>
    <t>Césariennes pour grossesse unique, avec complications majeures</t>
  </si>
  <si>
    <t>14C08D</t>
  </si>
  <si>
    <t>Césariennes pour grossesse unique, avec complications sévères</t>
  </si>
  <si>
    <t>14C09A</t>
  </si>
  <si>
    <t>Grossesses ectopiques avec intervention chirurgicale, sans complication significative</t>
  </si>
  <si>
    <t>14C09B</t>
  </si>
  <si>
    <t>Grossesses ectopiques avec intervention chirurgicale, avec complications</t>
  </si>
  <si>
    <t>14C10T</t>
  </si>
  <si>
    <t>Affections de l'ante partum avec intervention chirurgicale, très courte durée</t>
  </si>
  <si>
    <t>14C10Z</t>
  </si>
  <si>
    <t>Affections de l'ante partum avec intervention chirurgicale</t>
  </si>
  <si>
    <t>14M02T</t>
  </si>
  <si>
    <t>Affections médicales du post-partum ou du post-abortum, très courte durée</t>
  </si>
  <si>
    <t>14M02A</t>
  </si>
  <si>
    <t>Affections médicales du post-partum ou du post-abortum, sans complication significative</t>
  </si>
  <si>
    <t>14M02B</t>
  </si>
  <si>
    <t>Affections médicales du post-partum ou du post-abortum, avec complications</t>
  </si>
  <si>
    <t>14M03T</t>
  </si>
  <si>
    <t>Affections de l'ante partum sans intervention chirurgicale, très courte durée</t>
  </si>
  <si>
    <t>14M03A</t>
  </si>
  <si>
    <t>Affections de l'ante partum sans intervention chirurgicale, sans complication significative</t>
  </si>
  <si>
    <t>14M03B</t>
  </si>
  <si>
    <t>Affections de l'ante partum sans intervention chirurgicale, avec autres complications</t>
  </si>
  <si>
    <t>14M03C</t>
  </si>
  <si>
    <t>Affections de l'ante partum sans intervention chirurgicale, avec complications majeures</t>
  </si>
  <si>
    <t>14M03D</t>
  </si>
  <si>
    <t>Affections de l'ante partum sans intervention chirurgicale, avec complications sévères</t>
  </si>
  <si>
    <t>14Z04T</t>
  </si>
  <si>
    <t>Avortements sans aspiration, ni curetage, ni hystérotomie, très courte durée</t>
  </si>
  <si>
    <t>14Z04Z</t>
  </si>
  <si>
    <t>Avortements sans aspiration, ni curetage, ni hystérotomie</t>
  </si>
  <si>
    <t>14Z06T</t>
  </si>
  <si>
    <t>Menaces d'avortement, très courte durée</t>
  </si>
  <si>
    <t>14Z06Z</t>
  </si>
  <si>
    <t>Menaces d'avortement</t>
  </si>
  <si>
    <t>14Z08Z</t>
  </si>
  <si>
    <t>Interruptions volontaires de grossesse : séjours de moins de 3 jours</t>
  </si>
  <si>
    <t>14Z09Z</t>
  </si>
  <si>
    <t>Accouchements hors de l'établissement</t>
  </si>
  <si>
    <t>14Z10T</t>
  </si>
  <si>
    <t>Accouchements par voie basse avec naissance d'un mort-né, très courte durée</t>
  </si>
  <si>
    <t>14Z10A</t>
  </si>
  <si>
    <t>Accouchements par voie basse avec naissance d'un mort-né, sans complication significative</t>
  </si>
  <si>
    <t>14Z10B</t>
  </si>
  <si>
    <t>Accouchements voie basse avec naissance d'un mort-né, avec complications</t>
  </si>
  <si>
    <t>14Z11A</t>
  </si>
  <si>
    <t>Accouchements multiples par voie basse chez une primipare, sans complication significative</t>
  </si>
  <si>
    <t>14Z11B</t>
  </si>
  <si>
    <t>Accouchements multiples par voie basse chez une primipare, avec complications</t>
  </si>
  <si>
    <t>14Z12A</t>
  </si>
  <si>
    <t>Accouchements multiples par voie basse chez une multipare, sans complication significative</t>
  </si>
  <si>
    <t>14Z12B</t>
  </si>
  <si>
    <t>Accouchements multiples par voie basse chez une multipare, avec complications</t>
  </si>
  <si>
    <t>14Z13T</t>
  </si>
  <si>
    <t>Accouchements uniques par voie basse chez une primipare, très courte durée</t>
  </si>
  <si>
    <t>14Z13A</t>
  </si>
  <si>
    <t>Accouchements uniques par voie basse chez une primipare, sans complication significative</t>
  </si>
  <si>
    <t>14Z13B</t>
  </si>
  <si>
    <t>Accouchements uniques par voie basse chez une primipare, avec autres complications</t>
  </si>
  <si>
    <t>14Z13C</t>
  </si>
  <si>
    <t>Accouchements uniques par voie basse chez une primipare, avec complications majeures</t>
  </si>
  <si>
    <t>14Z13D</t>
  </si>
  <si>
    <t>Accouchements uniques par voie basse chez une primipare, avec complications sévères</t>
  </si>
  <si>
    <t>14Z14T</t>
  </si>
  <si>
    <t>Accouchements uniques par voie basse chez une multipare, très courte durée</t>
  </si>
  <si>
    <t>14Z14A</t>
  </si>
  <si>
    <t>Accouchements uniques par voie basse chez une multipare, sans complication significative</t>
  </si>
  <si>
    <t>14Z14B</t>
  </si>
  <si>
    <t>Accouchements uniques par voie basse chez une multipare, avec autres complications</t>
  </si>
  <si>
    <t>14Z14C</t>
  </si>
  <si>
    <t>Accouchements uniques par voie basse chez une multipare, avec complications majeures</t>
  </si>
  <si>
    <t>14Z14D</t>
  </si>
  <si>
    <t>Accouchements uniques par voie basse chez une multipare, avec complications sévères</t>
  </si>
  <si>
    <t>14Z15Z</t>
  </si>
  <si>
    <t>Grossesses ectopiques sans intervention chirurgicale</t>
  </si>
  <si>
    <t>14Z16T</t>
  </si>
  <si>
    <t>Faux travail et menaces d'accouchements prématurés, très courte durée</t>
  </si>
  <si>
    <t>14Z16Z</t>
  </si>
  <si>
    <t>Faux travail et menaces d'accouchements prématurés</t>
  </si>
  <si>
    <t>15C02B</t>
  </si>
  <si>
    <t>Interventions majeures sur l'appareil digestif, groupes nouveau-nés 1 à 7, avec complications</t>
  </si>
  <si>
    <t>15C03B</t>
  </si>
  <si>
    <t>Interventions majeures sur l'appareil cardiovasculaire, groupes nouveau-nés 1 à 7, avec complications</t>
  </si>
  <si>
    <t>15C04A</t>
  </si>
  <si>
    <t>Autres interventions chirurgicales, groupes nouveau-nés 1 à 7, sans complication significative</t>
  </si>
  <si>
    <t>15C04B</t>
  </si>
  <si>
    <t>Autres interventions chirurgicales, groupes nouveau-nés 1 à 7, avec complications</t>
  </si>
  <si>
    <t>15C05B</t>
  </si>
  <si>
    <t>Interventions chirurgicales, groupes nouveau-nés 8 à 9, avec complications</t>
  </si>
  <si>
    <t>15C06B</t>
  </si>
  <si>
    <t>Interventions chirurgicales, groupe nouveau-nés 10, avec complications</t>
  </si>
  <si>
    <t>15M02Z</t>
  </si>
  <si>
    <t>Transferts précoces de nouveau-nés vers un autre établissement MCO</t>
  </si>
  <si>
    <t>15M03E</t>
  </si>
  <si>
    <t>Décès précoces de nouveau-nés</t>
  </si>
  <si>
    <t>15M04E</t>
  </si>
  <si>
    <t>Décès tardifs de nouveau-nés</t>
  </si>
  <si>
    <t>15M05A</t>
  </si>
  <si>
    <t>Nouveau-nés de 3300g et âge gestationnel de 40 SA et assimilés (groupe nouveau-nés 1), sans problème significatif</t>
  </si>
  <si>
    <t>15M05B</t>
  </si>
  <si>
    <t>Nouveau-nés de 3300g et âge gestationnel de 40 SA et assimilés (groupe nouveau-nés 1), avec autre problème significatif</t>
  </si>
  <si>
    <t>15M05C</t>
  </si>
  <si>
    <t>Nouveau-nés de 3300g et âge gestationnel de 40 SA et assimilés (groupe nouveau-nés 1), avec problème sévère</t>
  </si>
  <si>
    <t>15M05D</t>
  </si>
  <si>
    <t>Nouveau-nés de 3300g et âge gestationnel de 40 SA et assimilés (groupe nouveau-nés 1), avec problème majeur</t>
  </si>
  <si>
    <t>15M06A</t>
  </si>
  <si>
    <t>Nouveau-nés de 2400g et âge gestationnel de 38 SA et assimilés (groupe nouveau-nés 2), sans problème significatif</t>
  </si>
  <si>
    <t>15M06B</t>
  </si>
  <si>
    <t>Nouveau-nés de 2400g et âge gestationnel de 38 SA et assimilés (groupe nouveau-nés 2), avec autre problème significatif</t>
  </si>
  <si>
    <t>15M06C</t>
  </si>
  <si>
    <t>Nouveau-nés de 2400g et âge gestationnel de 38 SA et assimilés (groupe nouveau-nés 2), avec problème sévère</t>
  </si>
  <si>
    <t>15M06D</t>
  </si>
  <si>
    <t>Nouveau-nés de 2400g et âge gestationnel de 38 SA et assimilés (groupe nouveau-nés 2), avec problème majeur</t>
  </si>
  <si>
    <t>15M07A</t>
  </si>
  <si>
    <t>Nouveau-nés de 2200g et âge gestationnel de 37 SA et assimilés (groupe nouveau-nés 3), sans problème significatif</t>
  </si>
  <si>
    <t>15M07B</t>
  </si>
  <si>
    <t>Nouveau-nés de 2200g et âge gestationnel de 37 SA et assimilés (groupe nouveau-nés 3), avec autre problème significatif</t>
  </si>
  <si>
    <t>15M07C</t>
  </si>
  <si>
    <t>Nouveau-nés de 2200g et âge gestationnel de 37 SA et assimilés (groupe nouveau-nés 3), avec problème majeur ou sévère</t>
  </si>
  <si>
    <t>15M08A</t>
  </si>
  <si>
    <t>Nouveau-nés de 2000g et âge gestationnel de 37 SA et assimilés (groupe nouveau-nés 4), sans problème significatif</t>
  </si>
  <si>
    <t>15M08B</t>
  </si>
  <si>
    <t>Nouveau-nés de 2000g et âge gestationnel de 37 SA et assimilés (groupe nouveau-nés 4), avec autre problème significatif</t>
  </si>
  <si>
    <t>15M08C</t>
  </si>
  <si>
    <t>Nouveau-nés de 2000g et âge gestationnel de 37 SA et assimilés (groupe nouveau-nés 4), avec problème majeur ou sévère</t>
  </si>
  <si>
    <t>15M09A</t>
  </si>
  <si>
    <t>Nouveau-nés de 1800g et âge gestationnel de 36 SA et assimilés (groupe nouveau-nés 5), sans problème significatif</t>
  </si>
  <si>
    <t>15M09B</t>
  </si>
  <si>
    <t>Nouveau-nés de 1800g et âge gestationnel de 36 SA et assimilés (groupe nouveau-nés 5), avec autre problème significatif</t>
  </si>
  <si>
    <t>15M09C</t>
  </si>
  <si>
    <t>Nouveau-nés de 1800g et âge gestationnel de 36 SA et assimilés (groupe nouveau-nés 5), avec problème majeur ou sévère</t>
  </si>
  <si>
    <t>15M10A</t>
  </si>
  <si>
    <t>Nouveau-nés de 1700g et âge gestationnel de 35 SA et assimilés (groupe nouveau-nés 6), sans problème significatif</t>
  </si>
  <si>
    <t>15M10B</t>
  </si>
  <si>
    <t>Nouveau-nés de 1700g et âge gestationnel de 35 SA et assimilés (groupe nouveau-nés 6), avec autre problème significatif</t>
  </si>
  <si>
    <t>15M10C</t>
  </si>
  <si>
    <t>Nouveau-nés de 1700g et âge gestationnel de 35 SA et assimilés (groupe nouveau-nés 6), avec problème majeur ou sévère</t>
  </si>
  <si>
    <t>15M11A</t>
  </si>
  <si>
    <t>Nouveau-nés de 1500g et âge gestationnel de 33 SA et assimilés (groupe nouveau-nés 7), sans problème significatif</t>
  </si>
  <si>
    <t>15M11B</t>
  </si>
  <si>
    <t>Nouveau-nés de 1500g et âge gestationnel de 33 SA et assimilés (groupe nouveau-nés 7), avec autre problème significatif</t>
  </si>
  <si>
    <t>15M11C</t>
  </si>
  <si>
    <t>Nouveau-nés de 1500g et âge gestationnel de 33 SA et assimilés (groupe nouveau-nés 7), avec problème majeur ou sévère</t>
  </si>
  <si>
    <t>15M12A</t>
  </si>
  <si>
    <t>Nouveau-nés de 1300g et âge gestationnel de 32 SA et assimilés (groupe nouveau-nés 8), sans problème significatif</t>
  </si>
  <si>
    <t>15M12B</t>
  </si>
  <si>
    <t>Nouveau-nés de 1300g et âge gestationnel de 32 SA et assimilés (groupe nouveau-nés 8), avec problème significatif</t>
  </si>
  <si>
    <t>15M13A</t>
  </si>
  <si>
    <t>Nouveau-nés de 1100g et âge gestationnel de 30 SA et assimilés (groupe nouveau-nés 9), sans problème significatif</t>
  </si>
  <si>
    <t>15M13B</t>
  </si>
  <si>
    <t>Nouveau-nés de 1100g et âge gestationnel de 30 SA et assimilés (groupe nouveau-nés 9), avec problème significatif</t>
  </si>
  <si>
    <t>15M14A</t>
  </si>
  <si>
    <t>Nouveau-nés de 800g et âge gestationnel de 28SA et assimilés (groupe nouveau-nés 10), sans problème significatif</t>
  </si>
  <si>
    <t>15M14B</t>
  </si>
  <si>
    <t>Nouveau-nés de 800g et âge gestationnel de 28SA et assimilés (groupe nouveau-nés 10), avec problème significatif</t>
  </si>
  <si>
    <t>15Z10E</t>
  </si>
  <si>
    <t>Mort-nés</t>
  </si>
  <si>
    <t>Ensemble des établissements - 2020</t>
  </si>
  <si>
    <t>Région : NOUVELLE-AQUITAINE</t>
  </si>
  <si>
    <t>Ensemble du casemix en GHM</t>
  </si>
  <si>
    <t>(mise à jour hebdomadaire / dernière mise à jour le 21 janvier 2021)</t>
  </si>
  <si>
    <t>O80 (spontané)</t>
  </si>
  <si>
    <t>P072</t>
  </si>
  <si>
    <t>Accouchements inopinés</t>
  </si>
  <si>
    <t>public</t>
  </si>
  <si>
    <t>privé</t>
  </si>
  <si>
    <t>Type 2B</t>
  </si>
  <si>
    <t>Type 1</t>
  </si>
  <si>
    <t>Type 2A</t>
  </si>
  <si>
    <t>790000087-CH DE NIORT</t>
  </si>
  <si>
    <t>Type 3</t>
  </si>
  <si>
    <t>330000589-CH SUD GIRONDE - SITE LANGON</t>
  </si>
  <si>
    <t>640000162-CH DE LA COTE BASQUE - BAYONNE</t>
  </si>
  <si>
    <t>190000026-CH COEUR DE CORREZE</t>
  </si>
  <si>
    <t>Entretien prénatal précoce</t>
  </si>
  <si>
    <t>In situ</t>
  </si>
  <si>
    <t>Nombre de SMPS</t>
  </si>
  <si>
    <t>Staff Médico-Psycho-Social</t>
  </si>
  <si>
    <t xml:space="preserve"> Nombre de dossiers </t>
  </si>
  <si>
    <t>Périnées complets compliqués (4ème degrès)</t>
  </si>
  <si>
    <t>Nombre de patientes adressées 2nd recours</t>
  </si>
  <si>
    <r>
      <t>IMG médicale</t>
    </r>
    <r>
      <rPr>
        <b/>
        <sz val="11"/>
        <color theme="8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22SA</t>
    </r>
  </si>
  <si>
    <t>Primi Parité</t>
  </si>
  <si>
    <t>Accouchements voies basses eutociques</t>
  </si>
  <si>
    <t>total naiss-ances</t>
  </si>
  <si>
    <t>160013207-CENTRE CLINICAL / ELSAN</t>
  </si>
  <si>
    <t>160015368-HOPITAUX DE GRAND COGNAC</t>
  </si>
  <si>
    <t>170000087-HOPITAUX LA ROCHELLE RE AUNIS</t>
  </si>
  <si>
    <t>790019848- CH NORD DEUX SEVRES SITE  DE FAYE L'ABBESSE</t>
  </si>
  <si>
    <t>860000025-CHU de POITIERS- SITE DE CHATELLERAULT</t>
  </si>
  <si>
    <t>860000223-CHU DE POITIERS SITE DE LA MILETRIE</t>
  </si>
  <si>
    <t>240000372-CH SAMUEL POZZI  BERGERAC</t>
  </si>
  <si>
    <t>240000687-CH JEAN LECLAIRE SARLAT</t>
  </si>
  <si>
    <t>330000571-CH DE LA HAUTE GIRONDE BLAYE</t>
  </si>
  <si>
    <t>330780263-POLYCLINIQUE BORDEAUX RIVE DROITE 4 PAVILLONS</t>
  </si>
  <si>
    <t>330780495-CLINIQUE MUTUALISTE DU MEDOC LESPARRE</t>
  </si>
  <si>
    <t>3307805376 HOPITAL PRIVE WALLERSTEIN ARES</t>
  </si>
  <si>
    <t>330781360-GROUPE HOSPITALIER PELLEGRIN - CHU CENTRE ALIENOR D'AQUITAINE</t>
  </si>
  <si>
    <t>330782582-POLYCLINIQUE JEAN VILLAR / ELSAN</t>
  </si>
  <si>
    <t>400000105-CH DAX COTE D'ARGENT</t>
  </si>
  <si>
    <t>400000139-CHI DE MONT DE MARSAN PAYS DES SOURCES SITE LAYNE</t>
  </si>
  <si>
    <t>470000027-CLINIQUE ESQUIROL - SAINT-HILAIRE / ELSAN</t>
  </si>
  <si>
    <t xml:space="preserve">470000423-CH AGEN NERAC </t>
  </si>
  <si>
    <t>470000480-CHI DE MARMANDE - TONNEINS</t>
  </si>
  <si>
    <t>640018206- CLINIQUE BELHARRA / RAMSAY SANTE</t>
  </si>
  <si>
    <t>190000091-CH DE HAUTE CORREZE USSEL</t>
  </si>
  <si>
    <t xml:space="preserve">870000411- POLYCLINIQUE DE LIMOGES SITE EMAILLEURS-COLOMBIER </t>
  </si>
  <si>
    <t>870014859-CHU LIMOGES HÔPITAL DE LA MERE ET DE L'ENFANT</t>
  </si>
  <si>
    <t>trimestre</t>
  </si>
  <si>
    <t>T1</t>
  </si>
  <si>
    <t>T2</t>
  </si>
  <si>
    <t>T3</t>
  </si>
  <si>
    <t>T4</t>
  </si>
  <si>
    <t>MFIU &lt; 22SA +1j</t>
  </si>
  <si>
    <t>IMG médicale 14-22SA+1j</t>
  </si>
  <si>
    <t>in situ</t>
  </si>
  <si>
    <t>ne compter que les transferts sortants</t>
  </si>
  <si>
    <t>les accouchements à domicile ou les accouchements sur le trajet</t>
  </si>
  <si>
    <t xml:space="preserve">embolisation         </t>
  </si>
  <si>
    <t xml:space="preserve">Ne compter que les EPP réalisés à la maternité </t>
  </si>
  <si>
    <t>470000431-CH DE VILLENEUVE SUR LOT Pôle de santé du Villeunvois</t>
  </si>
  <si>
    <t>autre que HDD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</si>
</sst>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1" fillId="2" borderId="1" xfId="1" applyBorder="1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2" borderId="1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3" xfId="0" applyFont="1" applyBorder="1" applyAlignment="1">
      <alignment horizontal="center" wrapText="1"/>
    </xf>
    <xf numFmtId="0" fontId="0" fillId="0" borderId="3" xfId="0" applyBorder="1"/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2" borderId="13" xfId="1" applyFont="1" applyBorder="1" applyAlignment="1">
      <alignment horizontal="center" wrapText="1"/>
    </xf>
    <xf numFmtId="0" fontId="1" fillId="2" borderId="13" xfId="1" applyBorder="1"/>
    <xf numFmtId="0" fontId="0" fillId="3" borderId="20" xfId="0" applyFill="1" applyBorder="1"/>
    <xf numFmtId="0" fontId="0" fillId="3" borderId="14" xfId="0" applyFill="1" applyBorder="1"/>
    <xf numFmtId="0" fontId="0" fillId="3" borderId="21" xfId="0" applyFill="1" applyBorder="1"/>
    <xf numFmtId="0" fontId="2" fillId="0" borderId="13" xfId="0" applyFont="1" applyBorder="1" applyAlignment="1">
      <alignment horizontal="center" wrapText="1"/>
    </xf>
    <xf numFmtId="0" fontId="0" fillId="0" borderId="24" xfId="0" applyBorder="1"/>
    <xf numFmtId="0" fontId="0" fillId="3" borderId="25" xfId="0" applyFill="1" applyBorder="1"/>
    <xf numFmtId="0" fontId="3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0" fillId="5" borderId="13" xfId="0" applyFill="1" applyBorder="1"/>
    <xf numFmtId="0" fontId="4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" xfId="0" applyFont="1" applyBorder="1"/>
    <xf numFmtId="0" fontId="2" fillId="3" borderId="2" xfId="0" applyFont="1" applyFill="1" applyBorder="1"/>
    <xf numFmtId="0" fontId="2" fillId="0" borderId="0" xfId="0" applyFont="1"/>
    <xf numFmtId="10" fontId="0" fillId="0" borderId="3" xfId="2" applyNumberFormat="1" applyFont="1" applyBorder="1"/>
    <xf numFmtId="10" fontId="0" fillId="3" borderId="3" xfId="2" applyNumberFormat="1" applyFont="1" applyFill="1" applyBorder="1"/>
    <xf numFmtId="10" fontId="0" fillId="5" borderId="3" xfId="2" applyNumberFormat="1" applyFont="1" applyFill="1" applyBorder="1"/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10" fillId="0" borderId="0" xfId="0" applyFont="1"/>
    <xf numFmtId="0" fontId="3" fillId="0" borderId="22" xfId="0" applyFont="1" applyBorder="1" applyAlignment="1">
      <alignment horizontal="center" wrapText="1"/>
    </xf>
    <xf numFmtId="10" fontId="0" fillId="0" borderId="7" xfId="2" applyNumberFormat="1" applyFont="1" applyBorder="1"/>
    <xf numFmtId="0" fontId="3" fillId="0" borderId="22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6" borderId="24" xfId="0" applyFill="1" applyBorder="1"/>
    <xf numFmtId="0" fontId="0" fillId="5" borderId="0" xfId="0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3">
    <cellStyle name="20 % - Accent3" xfId="1" builtinId="3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topLeftCell="AJ1" zoomScale="106" zoomScaleNormal="106" workbookViewId="0">
      <selection activeCell="AW16" sqref="AW16"/>
    </sheetView>
  </sheetViews>
  <sheetFormatPr baseColWidth="10" defaultRowHeight="15" x14ac:dyDescent="0.25"/>
  <cols>
    <col min="1" max="1" width="35" style="22" customWidth="1"/>
    <col min="7" max="7" width="12.140625" customWidth="1"/>
    <col min="19" max="19" width="13.5703125" customWidth="1"/>
    <col min="22" max="22" width="12.42578125" customWidth="1"/>
    <col min="23" max="23" width="11.5703125" customWidth="1"/>
    <col min="28" max="29" width="12.85546875" customWidth="1"/>
    <col min="34" max="34" width="13.5703125" customWidth="1"/>
    <col min="36" max="36" width="15.28515625" customWidth="1"/>
    <col min="39" max="39" width="13" customWidth="1"/>
    <col min="41" max="41" width="13" customWidth="1"/>
    <col min="44" max="44" width="20.28515625" customWidth="1"/>
    <col min="45" max="45" width="14.42578125" customWidth="1"/>
    <col min="46" max="46" width="16.28515625" customWidth="1"/>
    <col min="48" max="48" width="12.28515625" customWidth="1"/>
    <col min="49" max="49" width="15.5703125" customWidth="1"/>
    <col min="52" max="52" width="13.42578125" customWidth="1"/>
    <col min="53" max="53" width="15.140625" customWidth="1"/>
  </cols>
  <sheetData>
    <row r="1" spans="1:54" s="10" customFormat="1" ht="81.75" customHeight="1" x14ac:dyDescent="0.3">
      <c r="A1" s="47" t="s">
        <v>80</v>
      </c>
      <c r="B1" s="77" t="s">
        <v>79</v>
      </c>
      <c r="C1" s="79" t="s">
        <v>366</v>
      </c>
      <c r="D1" s="72" t="s">
        <v>359</v>
      </c>
      <c r="E1" s="73"/>
      <c r="F1" s="73"/>
      <c r="G1" s="49" t="s">
        <v>356</v>
      </c>
      <c r="H1" s="72" t="s">
        <v>82</v>
      </c>
      <c r="I1" s="73"/>
      <c r="J1" s="74"/>
      <c r="K1" s="32" t="s">
        <v>364</v>
      </c>
      <c r="L1" s="82" t="s">
        <v>365</v>
      </c>
      <c r="M1" s="83"/>
      <c r="N1" s="83"/>
      <c r="O1" s="83" t="s">
        <v>17</v>
      </c>
      <c r="P1" s="83"/>
      <c r="Q1" s="83"/>
      <c r="R1" s="83"/>
      <c r="S1" s="83" t="s">
        <v>16</v>
      </c>
      <c r="T1" s="83"/>
      <c r="U1" s="84"/>
      <c r="V1" s="85" t="s">
        <v>74</v>
      </c>
      <c r="W1" s="82" t="s">
        <v>23</v>
      </c>
      <c r="X1" s="84"/>
      <c r="Y1" s="72" t="s">
        <v>94</v>
      </c>
      <c r="Z1" s="73"/>
      <c r="AA1" s="74"/>
      <c r="AB1" s="72" t="s">
        <v>83</v>
      </c>
      <c r="AC1" s="73"/>
      <c r="AD1" s="73"/>
      <c r="AE1" s="74"/>
      <c r="AF1" s="82" t="s">
        <v>22</v>
      </c>
      <c r="AG1" s="83"/>
      <c r="AH1" s="83"/>
      <c r="AI1" s="83"/>
      <c r="AJ1" s="83"/>
      <c r="AK1" s="84"/>
      <c r="AL1" s="75" t="s">
        <v>10</v>
      </c>
      <c r="AM1" s="82" t="s">
        <v>77</v>
      </c>
      <c r="AN1" s="83"/>
      <c r="AO1" s="83"/>
      <c r="AP1" s="83"/>
      <c r="AQ1" s="84"/>
      <c r="AR1" s="32" t="s">
        <v>345</v>
      </c>
      <c r="AS1" s="72" t="s">
        <v>63</v>
      </c>
      <c r="AT1" s="74"/>
      <c r="AU1" s="82" t="s">
        <v>66</v>
      </c>
      <c r="AV1" s="83"/>
      <c r="AW1" s="83"/>
      <c r="AX1" s="83"/>
      <c r="AY1" s="81" t="s">
        <v>69</v>
      </c>
      <c r="AZ1" s="73"/>
      <c r="BA1" s="73"/>
      <c r="BB1" s="74"/>
    </row>
    <row r="2" spans="1:54" s="62" customFormat="1" ht="56.25" customHeight="1" x14ac:dyDescent="0.25">
      <c r="A2" s="62" t="s">
        <v>38</v>
      </c>
      <c r="B2" s="78"/>
      <c r="C2" s="80"/>
      <c r="D2" s="60" t="s">
        <v>358</v>
      </c>
      <c r="E2" s="58" t="s">
        <v>360</v>
      </c>
      <c r="F2" s="63" t="s">
        <v>362</v>
      </c>
      <c r="G2" s="64" t="s">
        <v>397</v>
      </c>
      <c r="H2" s="60" t="s">
        <v>56</v>
      </c>
      <c r="I2" s="59" t="s">
        <v>95</v>
      </c>
      <c r="J2" s="65" t="s">
        <v>54</v>
      </c>
      <c r="K2" s="66" t="s">
        <v>58</v>
      </c>
      <c r="L2" s="60" t="s">
        <v>13</v>
      </c>
      <c r="M2" s="58" t="s">
        <v>14</v>
      </c>
      <c r="N2" s="67" t="s">
        <v>12</v>
      </c>
      <c r="O2" s="58" t="s">
        <v>4</v>
      </c>
      <c r="P2" s="58" t="s">
        <v>5</v>
      </c>
      <c r="Q2" s="58" t="s">
        <v>6</v>
      </c>
      <c r="R2" s="67" t="s">
        <v>7</v>
      </c>
      <c r="S2" s="58" t="s">
        <v>18</v>
      </c>
      <c r="T2" s="58" t="s">
        <v>19</v>
      </c>
      <c r="U2" s="68" t="s">
        <v>70</v>
      </c>
      <c r="V2" s="86"/>
      <c r="W2" s="60" t="s">
        <v>21</v>
      </c>
      <c r="X2" s="69" t="s">
        <v>71</v>
      </c>
      <c r="Y2" s="60" t="s">
        <v>20</v>
      </c>
      <c r="Z2" s="58" t="s">
        <v>92</v>
      </c>
      <c r="AA2" s="70" t="s">
        <v>93</v>
      </c>
      <c r="AB2" s="60" t="s">
        <v>84</v>
      </c>
      <c r="AC2" s="58" t="s">
        <v>85</v>
      </c>
      <c r="AD2" s="58" t="s">
        <v>72</v>
      </c>
      <c r="AE2" s="69" t="s">
        <v>361</v>
      </c>
      <c r="AF2" s="60" t="s">
        <v>88</v>
      </c>
      <c r="AG2" s="58" t="s">
        <v>87</v>
      </c>
      <c r="AH2" s="58" t="s">
        <v>400</v>
      </c>
      <c r="AI2" s="58" t="s">
        <v>9</v>
      </c>
      <c r="AJ2" s="59" t="s">
        <v>75</v>
      </c>
      <c r="AK2" s="61" t="s">
        <v>76</v>
      </c>
      <c r="AL2" s="76"/>
      <c r="AM2" s="60" t="s">
        <v>395</v>
      </c>
      <c r="AN2" s="58" t="s">
        <v>60</v>
      </c>
      <c r="AO2" s="71" t="s">
        <v>396</v>
      </c>
      <c r="AP2" s="58" t="s">
        <v>363</v>
      </c>
      <c r="AQ2" s="68" t="s">
        <v>61</v>
      </c>
      <c r="AR2" s="66" t="s">
        <v>86</v>
      </c>
      <c r="AS2" s="60" t="s">
        <v>62</v>
      </c>
      <c r="AT2" s="69" t="s">
        <v>64</v>
      </c>
      <c r="AU2" s="60" t="s">
        <v>24</v>
      </c>
      <c r="AV2" s="71" t="s">
        <v>67</v>
      </c>
      <c r="AW2" s="71" t="s">
        <v>68</v>
      </c>
      <c r="AX2" s="58" t="s">
        <v>65</v>
      </c>
      <c r="AY2" s="58" t="s">
        <v>24</v>
      </c>
      <c r="AZ2" s="58" t="s">
        <v>67</v>
      </c>
      <c r="BA2" s="58" t="s">
        <v>68</v>
      </c>
      <c r="BB2" s="69" t="s">
        <v>65</v>
      </c>
    </row>
    <row r="3" spans="1:54" ht="17.25" customHeight="1" x14ac:dyDescent="0.25">
      <c r="A3" s="45" t="str">
        <f>LEFT(A2,2)</f>
        <v>16</v>
      </c>
      <c r="B3" s="39" t="s">
        <v>25</v>
      </c>
      <c r="C3" s="13">
        <v>0</v>
      </c>
      <c r="D3" s="18"/>
      <c r="E3" s="2"/>
      <c r="F3" s="13" t="s">
        <v>15</v>
      </c>
      <c r="G3" s="54"/>
      <c r="H3" s="18"/>
      <c r="I3" s="2"/>
      <c r="J3" s="36">
        <f t="shared" ref="J3:J14" si="0">SUM(H3:I3)</f>
        <v>0</v>
      </c>
      <c r="K3" s="30"/>
      <c r="L3" s="18"/>
      <c r="M3" s="2"/>
      <c r="N3" s="3">
        <f>L3+M3</f>
        <v>0</v>
      </c>
      <c r="O3" s="2"/>
      <c r="P3" s="2"/>
      <c r="Q3" s="2"/>
      <c r="R3" s="3">
        <f>O3+P3+Q3</f>
        <v>0</v>
      </c>
      <c r="S3" s="2"/>
      <c r="T3" s="2"/>
      <c r="U3" s="25">
        <f>S3+T3</f>
        <v>0</v>
      </c>
      <c r="V3" s="30"/>
      <c r="W3" s="18"/>
      <c r="X3" s="19"/>
      <c r="Y3" s="18"/>
      <c r="Z3" s="2"/>
      <c r="AA3" s="19"/>
      <c r="AB3" s="18"/>
      <c r="AC3" s="2"/>
      <c r="AD3" s="2"/>
      <c r="AE3" s="19"/>
      <c r="AF3" s="18"/>
      <c r="AG3" s="2"/>
      <c r="AH3" s="2"/>
      <c r="AI3" s="2"/>
      <c r="AJ3" s="2"/>
      <c r="AK3" s="19"/>
      <c r="AL3" s="30">
        <v>0</v>
      </c>
      <c r="AM3" s="18"/>
      <c r="AN3" s="2"/>
      <c r="AO3" s="2"/>
      <c r="AP3" s="2"/>
      <c r="AQ3" s="25">
        <f t="shared" ref="AQ3:AQ14" si="1">AM3+AN3+AO3+AP3</f>
        <v>0</v>
      </c>
      <c r="AR3" s="30"/>
      <c r="AS3" s="18"/>
      <c r="AT3" s="19"/>
      <c r="AU3" s="18"/>
      <c r="AV3" s="2"/>
      <c r="AW3" s="2"/>
      <c r="AX3" s="2"/>
      <c r="AY3" s="2"/>
      <c r="AZ3" s="2"/>
      <c r="BA3" s="2"/>
      <c r="BB3" s="19"/>
    </row>
    <row r="4" spans="1:54" ht="17.25" customHeight="1" x14ac:dyDescent="0.25">
      <c r="A4" s="46" t="str">
        <f>VLOOKUP($A$2,'liste établissement'!B2:D45,2,0)</f>
        <v>Type 2B</v>
      </c>
      <c r="B4" s="39" t="s">
        <v>26</v>
      </c>
      <c r="C4" s="13">
        <v>0</v>
      </c>
      <c r="D4" s="18"/>
      <c r="E4" s="2"/>
      <c r="F4" s="13" t="s">
        <v>15</v>
      </c>
      <c r="G4" s="54"/>
      <c r="H4" s="18"/>
      <c r="I4" s="2"/>
      <c r="J4" s="36">
        <f t="shared" si="0"/>
        <v>0</v>
      </c>
      <c r="K4" s="30"/>
      <c r="L4" s="18"/>
      <c r="M4" s="2"/>
      <c r="N4" s="3">
        <f>L4+M4</f>
        <v>0</v>
      </c>
      <c r="O4" s="2"/>
      <c r="P4" s="2"/>
      <c r="Q4" s="2"/>
      <c r="R4" s="3">
        <f>O4+P4+Q4</f>
        <v>0</v>
      </c>
      <c r="S4" s="2"/>
      <c r="T4" s="2"/>
      <c r="U4" s="25">
        <f>S4+T4</f>
        <v>0</v>
      </c>
      <c r="V4" s="30"/>
      <c r="W4" s="18"/>
      <c r="X4" s="19"/>
      <c r="Y4" s="18"/>
      <c r="Z4" s="2"/>
      <c r="AA4" s="19"/>
      <c r="AB4" s="18"/>
      <c r="AC4" s="2"/>
      <c r="AD4" s="2"/>
      <c r="AE4" s="19"/>
      <c r="AF4" s="18"/>
      <c r="AG4" s="2"/>
      <c r="AH4" s="2"/>
      <c r="AI4" s="2"/>
      <c r="AJ4" s="2"/>
      <c r="AK4" s="19"/>
      <c r="AL4" s="30"/>
      <c r="AM4" s="18"/>
      <c r="AN4" s="2"/>
      <c r="AO4" s="2"/>
      <c r="AP4" s="2"/>
      <c r="AQ4" s="25">
        <f t="shared" si="1"/>
        <v>0</v>
      </c>
      <c r="AR4" s="30"/>
      <c r="AS4" s="18"/>
      <c r="AT4" s="19"/>
      <c r="AU4" s="18"/>
      <c r="AV4" s="2"/>
      <c r="AW4" s="2"/>
      <c r="AX4" s="2"/>
      <c r="AY4" s="2"/>
      <c r="AZ4" s="2"/>
      <c r="BA4" s="2"/>
      <c r="BB4" s="19"/>
    </row>
    <row r="5" spans="1:54" ht="17.25" customHeight="1" x14ac:dyDescent="0.25">
      <c r="A5" s="46" t="str">
        <f>VLOOKUP($A$2,'liste établissement'!B2:D46,3,0)</f>
        <v>public</v>
      </c>
      <c r="B5" s="39" t="s">
        <v>27</v>
      </c>
      <c r="C5" s="13">
        <v>0</v>
      </c>
      <c r="D5" s="18"/>
      <c r="E5" s="2"/>
      <c r="F5" s="13" t="s">
        <v>15</v>
      </c>
      <c r="G5" s="54"/>
      <c r="H5" s="18"/>
      <c r="I5" s="2"/>
      <c r="J5" s="36">
        <f t="shared" si="0"/>
        <v>0</v>
      </c>
      <c r="K5" s="30"/>
      <c r="L5" s="18"/>
      <c r="M5" s="2"/>
      <c r="N5" s="3">
        <f>L5+M5</f>
        <v>0</v>
      </c>
      <c r="O5" s="2"/>
      <c r="P5" s="2"/>
      <c r="Q5" s="2"/>
      <c r="R5" s="3">
        <f>O5+P5+Q5</f>
        <v>0</v>
      </c>
      <c r="S5" s="2"/>
      <c r="T5" s="2"/>
      <c r="U5" s="25">
        <f>S5+T5</f>
        <v>0</v>
      </c>
      <c r="V5" s="30"/>
      <c r="W5" s="18"/>
      <c r="X5" s="19"/>
      <c r="Y5" s="18"/>
      <c r="Z5" s="2"/>
      <c r="AA5" s="19"/>
      <c r="AB5" s="18"/>
      <c r="AC5" s="2"/>
      <c r="AD5" s="2"/>
      <c r="AE5" s="19"/>
      <c r="AF5" s="18"/>
      <c r="AG5" s="2"/>
      <c r="AH5" s="2"/>
      <c r="AI5" s="2"/>
      <c r="AJ5" s="2"/>
      <c r="AK5" s="19"/>
      <c r="AL5" s="30"/>
      <c r="AM5" s="18"/>
      <c r="AN5" s="2"/>
      <c r="AO5" s="2"/>
      <c r="AP5" s="2"/>
      <c r="AQ5" s="25">
        <f t="shared" si="1"/>
        <v>0</v>
      </c>
      <c r="AR5" s="30"/>
      <c r="AS5" s="18"/>
      <c r="AT5" s="19"/>
      <c r="AU5" s="18"/>
      <c r="AV5" s="2"/>
      <c r="AW5" s="2"/>
      <c r="AX5" s="2"/>
      <c r="AY5" s="2"/>
      <c r="AZ5" s="2"/>
      <c r="BA5" s="2"/>
      <c r="BB5" s="19"/>
    </row>
    <row r="6" spans="1:54" ht="17.25" customHeight="1" x14ac:dyDescent="0.25">
      <c r="A6" s="46" t="str">
        <f>IF(A3="16","exPoitou Charentes",IF(A3="17","exPoitou Charentes",IF(A3="79","exPoitou Charentes",IF(A3="86","exPoitou Charentes",IF(A3="19","exLimousin",IF(A3="23","exLimousin",IF(A3="87","exLimousin","exAquitaine")))))))</f>
        <v>exPoitou Charentes</v>
      </c>
      <c r="B6" s="39" t="s">
        <v>28</v>
      </c>
      <c r="C6" s="13">
        <v>0</v>
      </c>
      <c r="D6" s="18"/>
      <c r="E6" s="2"/>
      <c r="F6" s="13" t="s">
        <v>15</v>
      </c>
      <c r="G6" s="54"/>
      <c r="H6" s="18"/>
      <c r="I6" s="2"/>
      <c r="J6" s="36">
        <f t="shared" si="0"/>
        <v>0</v>
      </c>
      <c r="K6" s="30"/>
      <c r="L6" s="18"/>
      <c r="M6" s="2"/>
      <c r="N6" s="3">
        <f>L6+M6</f>
        <v>0</v>
      </c>
      <c r="O6" s="2"/>
      <c r="P6" s="2"/>
      <c r="Q6" s="2"/>
      <c r="R6" s="3">
        <f>O6+P6+Q6</f>
        <v>0</v>
      </c>
      <c r="S6" s="2"/>
      <c r="T6" s="2"/>
      <c r="U6" s="25">
        <f>S6+T6</f>
        <v>0</v>
      </c>
      <c r="V6" s="30"/>
      <c r="W6" s="18"/>
      <c r="X6" s="19"/>
      <c r="Y6" s="18"/>
      <c r="Z6" s="2"/>
      <c r="AA6" s="19"/>
      <c r="AB6" s="18"/>
      <c r="AC6" s="2"/>
      <c r="AD6" s="2"/>
      <c r="AE6" s="19"/>
      <c r="AF6" s="18"/>
      <c r="AG6" s="2"/>
      <c r="AH6" s="2"/>
      <c r="AI6" s="2"/>
      <c r="AJ6" s="2"/>
      <c r="AK6" s="19"/>
      <c r="AL6" s="30"/>
      <c r="AM6" s="18"/>
      <c r="AN6" s="2"/>
      <c r="AO6" s="2"/>
      <c r="AP6" s="2"/>
      <c r="AQ6" s="25">
        <f t="shared" si="1"/>
        <v>0</v>
      </c>
      <c r="AR6" s="30"/>
      <c r="AS6" s="18"/>
      <c r="AT6" s="19"/>
      <c r="AU6" s="18"/>
      <c r="AV6" s="2"/>
      <c r="AW6" s="2"/>
      <c r="AX6" s="2"/>
      <c r="AY6" s="2"/>
      <c r="AZ6" s="2"/>
      <c r="BA6" s="2"/>
      <c r="BB6" s="19"/>
    </row>
    <row r="7" spans="1:54" ht="17.25" customHeight="1" x14ac:dyDescent="0.25">
      <c r="B7" s="39" t="s">
        <v>29</v>
      </c>
      <c r="C7" s="13">
        <v>0</v>
      </c>
      <c r="D7" s="18"/>
      <c r="E7" s="2"/>
      <c r="F7" s="13" t="s">
        <v>15</v>
      </c>
      <c r="G7" s="54"/>
      <c r="H7" s="18"/>
      <c r="I7" s="2"/>
      <c r="J7" s="36">
        <f t="shared" si="0"/>
        <v>0</v>
      </c>
      <c r="K7" s="30"/>
      <c r="L7" s="18"/>
      <c r="M7" s="2"/>
      <c r="N7" s="3">
        <f t="shared" ref="N7:N14" si="2">L7+M7</f>
        <v>0</v>
      </c>
      <c r="O7" s="2"/>
      <c r="P7" s="2"/>
      <c r="Q7" s="2"/>
      <c r="R7" s="3">
        <f t="shared" ref="R7:R14" si="3">O7+P7+Q7</f>
        <v>0</v>
      </c>
      <c r="S7" s="2"/>
      <c r="T7" s="2"/>
      <c r="U7" s="25">
        <f t="shared" ref="U7:U14" si="4">S7+T7</f>
        <v>0</v>
      </c>
      <c r="V7" s="30"/>
      <c r="W7" s="18"/>
      <c r="X7" s="19"/>
      <c r="Y7" s="18"/>
      <c r="Z7" s="2"/>
      <c r="AA7" s="19"/>
      <c r="AB7" s="18"/>
      <c r="AC7" s="2"/>
      <c r="AD7" s="2"/>
      <c r="AE7" s="19"/>
      <c r="AF7" s="18"/>
      <c r="AG7" s="2"/>
      <c r="AH7" s="2"/>
      <c r="AI7" s="2"/>
      <c r="AJ7" s="2"/>
      <c r="AK7" s="19"/>
      <c r="AL7" s="30"/>
      <c r="AM7" s="18"/>
      <c r="AN7" s="2"/>
      <c r="AO7" s="2"/>
      <c r="AP7" s="2"/>
      <c r="AQ7" s="25">
        <f t="shared" si="1"/>
        <v>0</v>
      </c>
      <c r="AR7" s="30"/>
      <c r="AS7" s="18"/>
      <c r="AT7" s="19"/>
      <c r="AU7" s="18"/>
      <c r="AV7" s="2"/>
      <c r="AW7" s="2"/>
      <c r="AX7" s="2"/>
      <c r="AY7" s="2"/>
      <c r="AZ7" s="2"/>
      <c r="BA7" s="2"/>
      <c r="BB7" s="19"/>
    </row>
    <row r="8" spans="1:54" x14ac:dyDescent="0.25">
      <c r="B8" s="39" t="s">
        <v>30</v>
      </c>
      <c r="C8" s="13">
        <v>0</v>
      </c>
      <c r="D8" s="18"/>
      <c r="E8" s="2"/>
      <c r="F8" s="13" t="s">
        <v>15</v>
      </c>
      <c r="G8" s="54"/>
      <c r="H8" s="18"/>
      <c r="I8" s="2"/>
      <c r="J8" s="36">
        <f t="shared" si="0"/>
        <v>0</v>
      </c>
      <c r="K8" s="30"/>
      <c r="L8" s="18"/>
      <c r="M8" s="2"/>
      <c r="N8" s="3">
        <f t="shared" si="2"/>
        <v>0</v>
      </c>
      <c r="O8" s="2"/>
      <c r="P8" s="2"/>
      <c r="Q8" s="2"/>
      <c r="R8" s="3">
        <f t="shared" si="3"/>
        <v>0</v>
      </c>
      <c r="S8" s="2"/>
      <c r="T8" s="2"/>
      <c r="U8" s="25">
        <f t="shared" si="4"/>
        <v>0</v>
      </c>
      <c r="V8" s="30"/>
      <c r="W8" s="18"/>
      <c r="X8" s="19"/>
      <c r="Y8" s="18"/>
      <c r="Z8" s="2"/>
      <c r="AA8" s="19"/>
      <c r="AB8" s="18"/>
      <c r="AC8" s="2"/>
      <c r="AD8" s="2"/>
      <c r="AE8" s="19"/>
      <c r="AF8" s="18"/>
      <c r="AG8" s="2"/>
      <c r="AH8" s="2"/>
      <c r="AI8" s="2"/>
      <c r="AJ8" s="2"/>
      <c r="AK8" s="19"/>
      <c r="AL8" s="30"/>
      <c r="AM8" s="18"/>
      <c r="AN8" s="2"/>
      <c r="AO8" s="2"/>
      <c r="AP8" s="2"/>
      <c r="AQ8" s="25">
        <f t="shared" si="1"/>
        <v>0</v>
      </c>
      <c r="AR8" s="30"/>
      <c r="AS8" s="18"/>
      <c r="AT8" s="19"/>
      <c r="AU8" s="18"/>
      <c r="AV8" s="2"/>
      <c r="AW8" s="2"/>
      <c r="AX8" s="2"/>
      <c r="AY8" s="2"/>
      <c r="AZ8" s="2"/>
      <c r="BA8" s="2"/>
      <c r="BB8" s="19"/>
    </row>
    <row r="9" spans="1:54" x14ac:dyDescent="0.25">
      <c r="B9" s="39" t="s">
        <v>31</v>
      </c>
      <c r="C9" s="13">
        <v>0</v>
      </c>
      <c r="D9" s="18"/>
      <c r="E9" s="2"/>
      <c r="F9" s="13" t="s">
        <v>15</v>
      </c>
      <c r="G9" s="54"/>
      <c r="H9" s="18"/>
      <c r="I9" s="2"/>
      <c r="J9" s="36">
        <f t="shared" si="0"/>
        <v>0</v>
      </c>
      <c r="K9" s="30"/>
      <c r="L9" s="18"/>
      <c r="M9" s="2"/>
      <c r="N9" s="3">
        <f t="shared" si="2"/>
        <v>0</v>
      </c>
      <c r="O9" s="2"/>
      <c r="P9" s="2"/>
      <c r="Q9" s="2"/>
      <c r="R9" s="3">
        <f t="shared" si="3"/>
        <v>0</v>
      </c>
      <c r="S9" s="2"/>
      <c r="T9" s="2"/>
      <c r="U9" s="25">
        <f t="shared" si="4"/>
        <v>0</v>
      </c>
      <c r="V9" s="30"/>
      <c r="W9" s="18"/>
      <c r="X9" s="19"/>
      <c r="Y9" s="18"/>
      <c r="Z9" s="2"/>
      <c r="AA9" s="19"/>
      <c r="AB9" s="18"/>
      <c r="AC9" s="2"/>
      <c r="AD9" s="2"/>
      <c r="AE9" s="19"/>
      <c r="AF9" s="18"/>
      <c r="AG9" s="2"/>
      <c r="AH9" s="2"/>
      <c r="AI9" s="2"/>
      <c r="AJ9" s="2"/>
      <c r="AK9" s="19"/>
      <c r="AL9" s="30"/>
      <c r="AM9" s="18"/>
      <c r="AN9" s="2"/>
      <c r="AO9" s="2"/>
      <c r="AP9" s="2"/>
      <c r="AQ9" s="25">
        <f t="shared" si="1"/>
        <v>0</v>
      </c>
      <c r="AR9" s="30"/>
      <c r="AS9" s="18"/>
      <c r="AT9" s="19"/>
      <c r="AU9" s="18"/>
      <c r="AV9" s="2"/>
      <c r="AW9" s="2"/>
      <c r="AX9" s="2"/>
      <c r="AY9" s="2"/>
      <c r="AZ9" s="2"/>
      <c r="BA9" s="2"/>
      <c r="BB9" s="19"/>
    </row>
    <row r="10" spans="1:54" x14ac:dyDescent="0.25">
      <c r="B10" s="39" t="s">
        <v>32</v>
      </c>
      <c r="C10" s="13">
        <v>0</v>
      </c>
      <c r="D10" s="18"/>
      <c r="E10" s="2"/>
      <c r="F10" s="13" t="s">
        <v>15</v>
      </c>
      <c r="G10" s="54"/>
      <c r="H10" s="18"/>
      <c r="I10" s="2"/>
      <c r="J10" s="36">
        <f t="shared" si="0"/>
        <v>0</v>
      </c>
      <c r="K10" s="30"/>
      <c r="L10" s="18"/>
      <c r="M10" s="2"/>
      <c r="N10" s="3">
        <f t="shared" si="2"/>
        <v>0</v>
      </c>
      <c r="O10" s="2"/>
      <c r="P10" s="2"/>
      <c r="Q10" s="2"/>
      <c r="R10" s="3">
        <f t="shared" si="3"/>
        <v>0</v>
      </c>
      <c r="S10" s="2"/>
      <c r="T10" s="2"/>
      <c r="U10" s="25">
        <f t="shared" si="4"/>
        <v>0</v>
      </c>
      <c r="V10" s="30"/>
      <c r="W10" s="18"/>
      <c r="X10" s="19"/>
      <c r="Y10" s="18"/>
      <c r="Z10" s="2"/>
      <c r="AA10" s="19"/>
      <c r="AB10" s="18"/>
      <c r="AC10" s="2"/>
      <c r="AD10" s="2"/>
      <c r="AE10" s="19"/>
      <c r="AF10" s="18"/>
      <c r="AG10" s="2"/>
      <c r="AH10" s="2"/>
      <c r="AI10" s="2"/>
      <c r="AJ10" s="2"/>
      <c r="AK10" s="19"/>
      <c r="AL10" s="30"/>
      <c r="AM10" s="18"/>
      <c r="AN10" s="2"/>
      <c r="AO10" s="2"/>
      <c r="AP10" s="2"/>
      <c r="AQ10" s="25">
        <f t="shared" si="1"/>
        <v>0</v>
      </c>
      <c r="AR10" s="30"/>
      <c r="AS10" s="18"/>
      <c r="AT10" s="19"/>
      <c r="AU10" s="18"/>
      <c r="AV10" s="2"/>
      <c r="AW10" s="2"/>
      <c r="AX10" s="2"/>
      <c r="AY10" s="2"/>
      <c r="AZ10" s="2"/>
      <c r="BA10" s="2"/>
      <c r="BB10" s="19"/>
    </row>
    <row r="11" spans="1:54" x14ac:dyDescent="0.25">
      <c r="B11" s="39" t="s">
        <v>33</v>
      </c>
      <c r="C11" s="13">
        <v>0</v>
      </c>
      <c r="D11" s="18"/>
      <c r="E11" s="2"/>
      <c r="F11" s="13" t="s">
        <v>15</v>
      </c>
      <c r="G11" s="54"/>
      <c r="H11" s="18"/>
      <c r="I11" s="2"/>
      <c r="J11" s="36">
        <f t="shared" si="0"/>
        <v>0</v>
      </c>
      <c r="K11" s="30"/>
      <c r="L11" s="18"/>
      <c r="M11" s="2"/>
      <c r="N11" s="3">
        <f t="shared" si="2"/>
        <v>0</v>
      </c>
      <c r="O11" s="2"/>
      <c r="P11" s="2"/>
      <c r="Q11" s="2"/>
      <c r="R11" s="3">
        <f t="shared" si="3"/>
        <v>0</v>
      </c>
      <c r="S11" s="2"/>
      <c r="T11" s="2"/>
      <c r="U11" s="25">
        <f t="shared" si="4"/>
        <v>0</v>
      </c>
      <c r="V11" s="30"/>
      <c r="W11" s="18"/>
      <c r="X11" s="19"/>
      <c r="Y11" s="18"/>
      <c r="Z11" s="2"/>
      <c r="AA11" s="19"/>
      <c r="AB11" s="18"/>
      <c r="AC11" s="2"/>
      <c r="AD11" s="2"/>
      <c r="AE11" s="19"/>
      <c r="AF11" s="18"/>
      <c r="AG11" s="2"/>
      <c r="AH11" s="2"/>
      <c r="AI11" s="2"/>
      <c r="AJ11" s="2"/>
      <c r="AK11" s="19"/>
      <c r="AL11" s="30"/>
      <c r="AM11" s="18"/>
      <c r="AN11" s="2"/>
      <c r="AO11" s="2"/>
      <c r="AP11" s="2"/>
      <c r="AQ11" s="25">
        <f t="shared" si="1"/>
        <v>0</v>
      </c>
      <c r="AR11" s="30"/>
      <c r="AS11" s="18"/>
      <c r="AT11" s="19"/>
      <c r="AU11" s="18"/>
      <c r="AV11" s="2"/>
      <c r="AW11" s="2"/>
      <c r="AX11" s="2"/>
      <c r="AY11" s="2"/>
      <c r="AZ11" s="2"/>
      <c r="BA11" s="2"/>
      <c r="BB11" s="19"/>
    </row>
    <row r="12" spans="1:54" x14ac:dyDescent="0.25">
      <c r="B12" s="39" t="s">
        <v>34</v>
      </c>
      <c r="C12" s="13">
        <v>0</v>
      </c>
      <c r="D12" s="18"/>
      <c r="E12" s="2"/>
      <c r="F12" s="13" t="s">
        <v>15</v>
      </c>
      <c r="G12" s="54"/>
      <c r="H12" s="18"/>
      <c r="I12" s="2"/>
      <c r="J12" s="36">
        <f t="shared" si="0"/>
        <v>0</v>
      </c>
      <c r="K12" s="30"/>
      <c r="L12" s="18"/>
      <c r="M12" s="2"/>
      <c r="N12" s="3">
        <f t="shared" si="2"/>
        <v>0</v>
      </c>
      <c r="O12" s="2"/>
      <c r="P12" s="2"/>
      <c r="Q12" s="2"/>
      <c r="R12" s="3">
        <f t="shared" si="3"/>
        <v>0</v>
      </c>
      <c r="S12" s="2"/>
      <c r="T12" s="2"/>
      <c r="U12" s="25">
        <f t="shared" si="4"/>
        <v>0</v>
      </c>
      <c r="V12" s="30"/>
      <c r="W12" s="18"/>
      <c r="X12" s="19"/>
      <c r="Y12" s="18"/>
      <c r="Z12" s="2"/>
      <c r="AA12" s="19"/>
      <c r="AB12" s="18"/>
      <c r="AC12" s="2"/>
      <c r="AD12" s="2"/>
      <c r="AE12" s="19"/>
      <c r="AF12" s="18"/>
      <c r="AG12" s="2"/>
      <c r="AH12" s="2"/>
      <c r="AI12" s="2"/>
      <c r="AJ12" s="2"/>
      <c r="AK12" s="19"/>
      <c r="AL12" s="30"/>
      <c r="AM12" s="18"/>
      <c r="AN12" s="2"/>
      <c r="AO12" s="2"/>
      <c r="AP12" s="2"/>
      <c r="AQ12" s="25">
        <f t="shared" si="1"/>
        <v>0</v>
      </c>
      <c r="AR12" s="30"/>
      <c r="AS12" s="18"/>
      <c r="AT12" s="19"/>
      <c r="AU12" s="18"/>
      <c r="AV12" s="2"/>
      <c r="AW12" s="2"/>
      <c r="AX12" s="2"/>
      <c r="AY12" s="2"/>
      <c r="AZ12" s="2"/>
      <c r="BA12" s="2"/>
      <c r="BB12" s="19"/>
    </row>
    <row r="13" spans="1:54" x14ac:dyDescent="0.25">
      <c r="B13" s="39" t="s">
        <v>35</v>
      </c>
      <c r="C13" s="13">
        <v>0</v>
      </c>
      <c r="D13" s="18"/>
      <c r="E13" s="2"/>
      <c r="F13" s="13" t="s">
        <v>15</v>
      </c>
      <c r="G13" s="54"/>
      <c r="H13" s="18"/>
      <c r="I13" s="2"/>
      <c r="J13" s="36">
        <f t="shared" si="0"/>
        <v>0</v>
      </c>
      <c r="K13" s="30"/>
      <c r="L13" s="18"/>
      <c r="M13" s="2"/>
      <c r="N13" s="3">
        <f t="shared" si="2"/>
        <v>0</v>
      </c>
      <c r="O13" s="2"/>
      <c r="P13" s="2"/>
      <c r="Q13" s="2"/>
      <c r="R13" s="3">
        <f t="shared" si="3"/>
        <v>0</v>
      </c>
      <c r="S13" s="2"/>
      <c r="T13" s="2"/>
      <c r="U13" s="25">
        <f t="shared" si="4"/>
        <v>0</v>
      </c>
      <c r="V13" s="30"/>
      <c r="W13" s="18"/>
      <c r="X13" s="19"/>
      <c r="Y13" s="18"/>
      <c r="Z13" s="2"/>
      <c r="AA13" s="19"/>
      <c r="AB13" s="18"/>
      <c r="AC13" s="2"/>
      <c r="AD13" s="2"/>
      <c r="AE13" s="19"/>
      <c r="AF13" s="18"/>
      <c r="AG13" s="2"/>
      <c r="AH13" s="2"/>
      <c r="AI13" s="2"/>
      <c r="AJ13" s="2"/>
      <c r="AK13" s="19"/>
      <c r="AL13" s="30"/>
      <c r="AM13" s="18"/>
      <c r="AN13" s="2"/>
      <c r="AO13" s="2"/>
      <c r="AP13" s="2"/>
      <c r="AQ13" s="25">
        <f t="shared" si="1"/>
        <v>0</v>
      </c>
      <c r="AR13" s="30"/>
      <c r="AS13" s="18"/>
      <c r="AT13" s="19"/>
      <c r="AU13" s="18"/>
      <c r="AV13" s="2"/>
      <c r="AW13" s="2"/>
      <c r="AX13" s="2"/>
      <c r="AY13" s="2"/>
      <c r="AZ13" s="2"/>
      <c r="BA13" s="2"/>
      <c r="BB13" s="19"/>
    </row>
    <row r="14" spans="1:54" x14ac:dyDescent="0.25">
      <c r="B14" s="39" t="s">
        <v>36</v>
      </c>
      <c r="C14" s="13">
        <v>0</v>
      </c>
      <c r="D14" s="18"/>
      <c r="E14" s="2"/>
      <c r="F14" s="13" t="s">
        <v>15</v>
      </c>
      <c r="G14" s="54"/>
      <c r="H14" s="18"/>
      <c r="I14" s="2"/>
      <c r="J14" s="36">
        <f t="shared" si="0"/>
        <v>0</v>
      </c>
      <c r="K14" s="30"/>
      <c r="L14" s="18"/>
      <c r="M14" s="2"/>
      <c r="N14" s="3">
        <f t="shared" si="2"/>
        <v>0</v>
      </c>
      <c r="O14" s="2"/>
      <c r="P14" s="2"/>
      <c r="Q14" s="2"/>
      <c r="R14" s="3">
        <f t="shared" si="3"/>
        <v>0</v>
      </c>
      <c r="S14" s="2"/>
      <c r="T14" s="2"/>
      <c r="U14" s="25">
        <f t="shared" si="4"/>
        <v>0</v>
      </c>
      <c r="V14" s="30"/>
      <c r="W14" s="18"/>
      <c r="X14" s="19"/>
      <c r="Y14" s="18"/>
      <c r="Z14" s="2"/>
      <c r="AA14" s="19"/>
      <c r="AB14" s="18"/>
      <c r="AC14" s="2"/>
      <c r="AD14" s="2"/>
      <c r="AE14" s="19"/>
      <c r="AF14" s="18"/>
      <c r="AG14" s="2"/>
      <c r="AH14" s="2"/>
      <c r="AI14" s="2"/>
      <c r="AJ14" s="2"/>
      <c r="AK14" s="19"/>
      <c r="AL14" s="30"/>
      <c r="AM14" s="18"/>
      <c r="AN14" s="2"/>
      <c r="AO14" s="2"/>
      <c r="AP14" s="2"/>
      <c r="AQ14" s="25">
        <f t="shared" si="1"/>
        <v>0</v>
      </c>
      <c r="AR14" s="30"/>
      <c r="AS14" s="18"/>
      <c r="AT14" s="19"/>
      <c r="AU14" s="18"/>
      <c r="AV14" s="2"/>
      <c r="AW14" s="2"/>
      <c r="AX14" s="2"/>
      <c r="AY14" s="2"/>
      <c r="AZ14" s="2"/>
      <c r="BA14" s="2"/>
      <c r="BB14" s="19"/>
    </row>
    <row r="15" spans="1:54" ht="15.75" thickBot="1" x14ac:dyDescent="0.3">
      <c r="B15" s="40" t="s">
        <v>37</v>
      </c>
      <c r="C15" s="4">
        <f t="shared" ref="C15:F15" si="5">SUM(C3:C14)</f>
        <v>0</v>
      </c>
      <c r="D15" s="26">
        <f t="shared" si="5"/>
        <v>0</v>
      </c>
      <c r="E15" s="26">
        <f t="shared" si="5"/>
        <v>0</v>
      </c>
      <c r="F15" s="27">
        <f t="shared" si="5"/>
        <v>0</v>
      </c>
      <c r="G15" s="31">
        <f t="shared" ref="G15" si="6">SUM(G3:G14)</f>
        <v>0</v>
      </c>
      <c r="H15" s="26">
        <f>SUM(H3:H14)</f>
        <v>0</v>
      </c>
      <c r="I15" s="27">
        <f>SUM(I3:I14)</f>
        <v>0</v>
      </c>
      <c r="J15" s="28">
        <f>SUM(J3:J14)</f>
        <v>0</v>
      </c>
      <c r="K15" s="31">
        <f t="shared" ref="K15:BB15" si="7">SUM(K3:K14)</f>
        <v>0</v>
      </c>
      <c r="L15" s="26">
        <f t="shared" si="7"/>
        <v>0</v>
      </c>
      <c r="M15" s="27">
        <f t="shared" si="7"/>
        <v>0</v>
      </c>
      <c r="N15" s="27">
        <f t="shared" si="7"/>
        <v>0</v>
      </c>
      <c r="O15" s="27">
        <f t="shared" si="7"/>
        <v>0</v>
      </c>
      <c r="P15" s="27">
        <f t="shared" si="7"/>
        <v>0</v>
      </c>
      <c r="Q15" s="27">
        <f t="shared" si="7"/>
        <v>0</v>
      </c>
      <c r="R15" s="27">
        <f t="shared" si="7"/>
        <v>0</v>
      </c>
      <c r="S15" s="27">
        <f t="shared" si="7"/>
        <v>0</v>
      </c>
      <c r="T15" s="27">
        <f t="shared" si="7"/>
        <v>0</v>
      </c>
      <c r="U15" s="28">
        <f t="shared" si="7"/>
        <v>0</v>
      </c>
      <c r="V15" s="31">
        <f t="shared" si="7"/>
        <v>0</v>
      </c>
      <c r="W15" s="26">
        <f t="shared" si="7"/>
        <v>0</v>
      </c>
      <c r="X15" s="28">
        <f t="shared" si="7"/>
        <v>0</v>
      </c>
      <c r="Y15" s="26">
        <f t="shared" si="7"/>
        <v>0</v>
      </c>
      <c r="Z15" s="27">
        <f t="shared" si="7"/>
        <v>0</v>
      </c>
      <c r="AA15" s="28">
        <f t="shared" si="7"/>
        <v>0</v>
      </c>
      <c r="AB15" s="26">
        <f t="shared" si="7"/>
        <v>0</v>
      </c>
      <c r="AC15" s="27">
        <f t="shared" si="7"/>
        <v>0</v>
      </c>
      <c r="AD15" s="27">
        <f t="shared" si="7"/>
        <v>0</v>
      </c>
      <c r="AE15" s="28">
        <f t="shared" si="7"/>
        <v>0</v>
      </c>
      <c r="AF15" s="26">
        <f t="shared" si="7"/>
        <v>0</v>
      </c>
      <c r="AG15" s="27">
        <f t="shared" si="7"/>
        <v>0</v>
      </c>
      <c r="AH15" s="27">
        <f t="shared" si="7"/>
        <v>0</v>
      </c>
      <c r="AI15" s="27">
        <f t="shared" si="7"/>
        <v>0</v>
      </c>
      <c r="AJ15" s="27">
        <f t="shared" si="7"/>
        <v>0</v>
      </c>
      <c r="AK15" s="28">
        <f t="shared" si="7"/>
        <v>0</v>
      </c>
      <c r="AL15" s="31">
        <f t="shared" si="7"/>
        <v>0</v>
      </c>
      <c r="AM15" s="26">
        <f t="shared" si="7"/>
        <v>0</v>
      </c>
      <c r="AN15" s="27">
        <f t="shared" si="7"/>
        <v>0</v>
      </c>
      <c r="AO15" s="27">
        <f t="shared" si="7"/>
        <v>0</v>
      </c>
      <c r="AP15" s="27">
        <f t="shared" si="7"/>
        <v>0</v>
      </c>
      <c r="AQ15" s="28">
        <f t="shared" si="7"/>
        <v>0</v>
      </c>
      <c r="AR15" s="31">
        <f t="shared" si="7"/>
        <v>0</v>
      </c>
      <c r="AS15" s="26">
        <f t="shared" si="7"/>
        <v>0</v>
      </c>
      <c r="AT15" s="28">
        <f t="shared" si="7"/>
        <v>0</v>
      </c>
      <c r="AU15" s="26">
        <f t="shared" si="7"/>
        <v>0</v>
      </c>
      <c r="AV15" s="27">
        <f t="shared" si="7"/>
        <v>0</v>
      </c>
      <c r="AW15" s="27">
        <f t="shared" si="7"/>
        <v>0</v>
      </c>
      <c r="AX15" s="27">
        <f t="shared" si="7"/>
        <v>0</v>
      </c>
      <c r="AY15" s="27">
        <f t="shared" si="7"/>
        <v>0</v>
      </c>
      <c r="AZ15" s="27">
        <f t="shared" si="7"/>
        <v>0</v>
      </c>
      <c r="BA15" s="27">
        <f t="shared" si="7"/>
        <v>0</v>
      </c>
      <c r="BB15" s="28">
        <f t="shared" si="7"/>
        <v>0</v>
      </c>
    </row>
    <row r="16" spans="1:54" s="57" customFormat="1" ht="113.25" customHeight="1" x14ac:dyDescent="0.25">
      <c r="A16" s="55"/>
      <c r="B16" s="56"/>
      <c r="G16" s="57" t="s">
        <v>401</v>
      </c>
      <c r="AK16" s="57" t="s">
        <v>398</v>
      </c>
      <c r="AR16" s="57" t="s">
        <v>399</v>
      </c>
      <c r="AV16" s="57" t="s">
        <v>403</v>
      </c>
    </row>
    <row r="17" spans="1:38" ht="18.75" x14ac:dyDescent="0.3">
      <c r="AA17" t="s">
        <v>15</v>
      </c>
      <c r="AL17" s="48" t="str">
        <f>IF(AL3&gt;0,"Pensez à envoyer une déclaration au RPNA, à contact@rpna.fr","")</f>
        <v/>
      </c>
    </row>
    <row r="18" spans="1:38" ht="18.75" x14ac:dyDescent="0.3">
      <c r="A18" s="22" t="s">
        <v>15</v>
      </c>
      <c r="AA18" t="s">
        <v>15</v>
      </c>
      <c r="AL18" s="48" t="str">
        <f t="shared" ref="AL18:AL30" si="8">IF(AL4&gt;0,"Pensez à envoyer une déclaration au RPNA, à contact@rpna.fr","")</f>
        <v/>
      </c>
    </row>
    <row r="19" spans="1:38" ht="18.75" x14ac:dyDescent="0.3">
      <c r="AL19" s="48" t="str">
        <f t="shared" si="8"/>
        <v/>
      </c>
    </row>
    <row r="20" spans="1:38" ht="18.75" x14ac:dyDescent="0.3">
      <c r="AL20" s="48" t="str">
        <f t="shared" si="8"/>
        <v/>
      </c>
    </row>
    <row r="21" spans="1:38" ht="18.75" x14ac:dyDescent="0.3">
      <c r="A21" s="22" t="s">
        <v>15</v>
      </c>
      <c r="AL21" s="48" t="str">
        <f t="shared" si="8"/>
        <v/>
      </c>
    </row>
    <row r="22" spans="1:38" ht="18.75" x14ac:dyDescent="0.3">
      <c r="AL22" s="48" t="str">
        <f t="shared" si="8"/>
        <v/>
      </c>
    </row>
    <row r="23" spans="1:38" ht="18.75" x14ac:dyDescent="0.3">
      <c r="AL23" s="48" t="str">
        <f t="shared" si="8"/>
        <v/>
      </c>
    </row>
    <row r="24" spans="1:38" ht="18.75" x14ac:dyDescent="0.3">
      <c r="AL24" s="48" t="str">
        <f t="shared" si="8"/>
        <v/>
      </c>
    </row>
    <row r="25" spans="1:38" ht="18.75" x14ac:dyDescent="0.3">
      <c r="AL25" s="48" t="str">
        <f t="shared" si="8"/>
        <v/>
      </c>
    </row>
    <row r="26" spans="1:38" ht="18.75" x14ac:dyDescent="0.3">
      <c r="AL26" s="48" t="str">
        <f t="shared" si="8"/>
        <v/>
      </c>
    </row>
    <row r="27" spans="1:38" ht="18.75" x14ac:dyDescent="0.3">
      <c r="AL27" s="48" t="str">
        <f t="shared" si="8"/>
        <v/>
      </c>
    </row>
    <row r="28" spans="1:38" ht="18.75" x14ac:dyDescent="0.3">
      <c r="AL28" s="48" t="str">
        <f t="shared" si="8"/>
        <v/>
      </c>
    </row>
    <row r="29" spans="1:38" ht="18.75" x14ac:dyDescent="0.3">
      <c r="AL29" s="48"/>
    </row>
    <row r="30" spans="1:38" ht="18.75" x14ac:dyDescent="0.3">
      <c r="AL30" s="48" t="str">
        <f t="shared" si="8"/>
        <v/>
      </c>
    </row>
  </sheetData>
  <mergeCells count="17">
    <mergeCell ref="AY1:BB1"/>
    <mergeCell ref="H1:J1"/>
    <mergeCell ref="AM1:AQ1"/>
    <mergeCell ref="AU1:AX1"/>
    <mergeCell ref="L1:N1"/>
    <mergeCell ref="O1:R1"/>
    <mergeCell ref="S1:U1"/>
    <mergeCell ref="W1:X1"/>
    <mergeCell ref="AF1:AK1"/>
    <mergeCell ref="AS1:AT1"/>
    <mergeCell ref="Y1:AA1"/>
    <mergeCell ref="V1:V2"/>
    <mergeCell ref="AB1:AE1"/>
    <mergeCell ref="AL1:AL2"/>
    <mergeCell ref="D1:F1"/>
    <mergeCell ref="B1:B2"/>
    <mergeCell ref="C1:C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établissement'!$B$2:$B$45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workbookViewId="0">
      <selection activeCell="J23" sqref="J23"/>
    </sheetView>
  </sheetViews>
  <sheetFormatPr baseColWidth="10" defaultRowHeight="15" x14ac:dyDescent="0.25"/>
  <cols>
    <col min="1" max="1" width="35" customWidth="1"/>
    <col min="7" max="7" width="12.42578125" customWidth="1"/>
    <col min="19" max="19" width="13.5703125" customWidth="1"/>
    <col min="22" max="22" width="12.42578125" customWidth="1"/>
    <col min="23" max="23" width="11.5703125" customWidth="1"/>
    <col min="28" max="29" width="12.85546875" customWidth="1"/>
    <col min="34" max="34" width="12.42578125" customWidth="1"/>
    <col min="36" max="36" width="15.28515625" customWidth="1"/>
    <col min="39" max="39" width="13" customWidth="1"/>
    <col min="41" max="41" width="13" customWidth="1"/>
    <col min="44" max="44" width="20.28515625" customWidth="1"/>
    <col min="45" max="45" width="14.42578125" customWidth="1"/>
    <col min="46" max="46" width="16.28515625" customWidth="1"/>
    <col min="48" max="48" width="12.28515625" customWidth="1"/>
    <col min="49" max="49" width="14.42578125" customWidth="1"/>
    <col min="52" max="52" width="13.42578125" customWidth="1"/>
    <col min="53" max="53" width="15.140625" customWidth="1"/>
  </cols>
  <sheetData>
    <row r="1" spans="1:54" s="21" customFormat="1" ht="81.75" customHeight="1" x14ac:dyDescent="0.3">
      <c r="A1" s="21" t="str">
        <f>mensuel!A1</f>
        <v>Nom de l'établissement</v>
      </c>
      <c r="B1" s="77" t="s">
        <v>79</v>
      </c>
      <c r="C1" s="79" t="s">
        <v>366</v>
      </c>
      <c r="D1" s="72" t="s">
        <v>359</v>
      </c>
      <c r="E1" s="73"/>
      <c r="F1" s="73"/>
      <c r="G1" s="51" t="s">
        <v>356</v>
      </c>
      <c r="H1" s="72" t="s">
        <v>82</v>
      </c>
      <c r="I1" s="73"/>
      <c r="J1" s="74"/>
      <c r="K1" s="32" t="s">
        <v>364</v>
      </c>
      <c r="L1" s="82" t="s">
        <v>365</v>
      </c>
      <c r="M1" s="83"/>
      <c r="N1" s="83"/>
      <c r="O1" s="83" t="s">
        <v>17</v>
      </c>
      <c r="P1" s="83"/>
      <c r="Q1" s="83"/>
      <c r="R1" s="83"/>
      <c r="S1" s="83" t="s">
        <v>16</v>
      </c>
      <c r="T1" s="83"/>
      <c r="U1" s="84"/>
      <c r="V1" s="85" t="s">
        <v>74</v>
      </c>
      <c r="W1" s="82" t="s">
        <v>23</v>
      </c>
      <c r="X1" s="84"/>
      <c r="Y1" s="73" t="s">
        <v>94</v>
      </c>
      <c r="Z1" s="73"/>
      <c r="AA1" s="73"/>
      <c r="AB1" s="72" t="s">
        <v>83</v>
      </c>
      <c r="AC1" s="73"/>
      <c r="AD1" s="73"/>
      <c r="AE1" s="74"/>
      <c r="AF1" s="82" t="s">
        <v>22</v>
      </c>
      <c r="AG1" s="83"/>
      <c r="AH1" s="83"/>
      <c r="AI1" s="83"/>
      <c r="AJ1" s="83"/>
      <c r="AK1" s="84"/>
      <c r="AL1" s="75" t="s">
        <v>10</v>
      </c>
      <c r="AM1" s="82" t="s">
        <v>77</v>
      </c>
      <c r="AN1" s="83"/>
      <c r="AO1" s="83"/>
      <c r="AP1" s="83"/>
      <c r="AQ1" s="84"/>
      <c r="AR1" s="32" t="s">
        <v>345</v>
      </c>
      <c r="AS1" s="72" t="s">
        <v>63</v>
      </c>
      <c r="AT1" s="74"/>
      <c r="AU1" s="82" t="s">
        <v>66</v>
      </c>
      <c r="AV1" s="83"/>
      <c r="AW1" s="83"/>
      <c r="AX1" s="83"/>
      <c r="AY1" s="81" t="s">
        <v>69</v>
      </c>
      <c r="AZ1" s="73"/>
      <c r="BA1" s="73"/>
      <c r="BB1" s="74"/>
    </row>
    <row r="2" spans="1:54" s="6" customFormat="1" ht="56.25" customHeight="1" thickBot="1" x14ac:dyDescent="0.35">
      <c r="A2" s="21" t="str">
        <f>mensuel!A2</f>
        <v>160000253-CH D'ANGOULEME</v>
      </c>
      <c r="B2" s="78"/>
      <c r="C2" s="80"/>
      <c r="D2" s="16" t="s">
        <v>358</v>
      </c>
      <c r="E2" s="7" t="s">
        <v>360</v>
      </c>
      <c r="F2" s="37" t="s">
        <v>362</v>
      </c>
      <c r="G2" s="52" t="s">
        <v>357</v>
      </c>
      <c r="H2" s="16" t="s">
        <v>56</v>
      </c>
      <c r="I2" s="34" t="s">
        <v>95</v>
      </c>
      <c r="J2" s="35" t="s">
        <v>54</v>
      </c>
      <c r="K2" s="33" t="s">
        <v>58</v>
      </c>
      <c r="L2" s="16" t="s">
        <v>13</v>
      </c>
      <c r="M2" s="7" t="s">
        <v>14</v>
      </c>
      <c r="N2" s="9" t="s">
        <v>12</v>
      </c>
      <c r="O2" s="7" t="s">
        <v>4</v>
      </c>
      <c r="P2" s="7" t="s">
        <v>5</v>
      </c>
      <c r="Q2" s="7" t="s">
        <v>6</v>
      </c>
      <c r="R2" s="9" t="s">
        <v>7</v>
      </c>
      <c r="S2" s="7" t="s">
        <v>18</v>
      </c>
      <c r="T2" s="7" t="s">
        <v>19</v>
      </c>
      <c r="U2" s="24" t="s">
        <v>70</v>
      </c>
      <c r="V2" s="86"/>
      <c r="W2" s="16" t="s">
        <v>21</v>
      </c>
      <c r="X2" s="29" t="s">
        <v>71</v>
      </c>
      <c r="Y2" s="15" t="s">
        <v>20</v>
      </c>
      <c r="Z2" s="7" t="s">
        <v>92</v>
      </c>
      <c r="AA2" s="34" t="s">
        <v>93</v>
      </c>
      <c r="AB2" s="16" t="s">
        <v>84</v>
      </c>
      <c r="AC2" s="7" t="s">
        <v>85</v>
      </c>
      <c r="AD2" s="7" t="s">
        <v>72</v>
      </c>
      <c r="AE2" s="29" t="s">
        <v>361</v>
      </c>
      <c r="AF2" s="16" t="s">
        <v>88</v>
      </c>
      <c r="AG2" s="7" t="s">
        <v>87</v>
      </c>
      <c r="AH2" s="7" t="s">
        <v>8</v>
      </c>
      <c r="AI2" s="7" t="s">
        <v>9</v>
      </c>
      <c r="AJ2" s="34" t="s">
        <v>75</v>
      </c>
      <c r="AK2" s="38" t="s">
        <v>76</v>
      </c>
      <c r="AL2" s="76"/>
      <c r="AM2" s="16" t="s">
        <v>59</v>
      </c>
      <c r="AN2" s="7" t="s">
        <v>60</v>
      </c>
      <c r="AO2" s="23" t="s">
        <v>90</v>
      </c>
      <c r="AP2" s="7" t="s">
        <v>363</v>
      </c>
      <c r="AQ2" s="24" t="s">
        <v>61</v>
      </c>
      <c r="AR2" s="33" t="s">
        <v>86</v>
      </c>
      <c r="AS2" s="16" t="s">
        <v>62</v>
      </c>
      <c r="AT2" s="29" t="s">
        <v>64</v>
      </c>
      <c r="AU2" s="16" t="s">
        <v>24</v>
      </c>
      <c r="AV2" s="23" t="s">
        <v>67</v>
      </c>
      <c r="AW2" s="23" t="s">
        <v>68</v>
      </c>
      <c r="AX2" s="7" t="s">
        <v>65</v>
      </c>
      <c r="AY2" s="7" t="s">
        <v>24</v>
      </c>
      <c r="AZ2" s="7" t="s">
        <v>67</v>
      </c>
      <c r="BA2" s="7" t="s">
        <v>68</v>
      </c>
      <c r="BB2" s="29" t="s">
        <v>65</v>
      </c>
    </row>
    <row r="3" spans="1:54" ht="17.25" customHeight="1" x14ac:dyDescent="0.3">
      <c r="A3" s="21" t="str">
        <f>mensuel!A3</f>
        <v>16</v>
      </c>
      <c r="B3" s="39" t="s">
        <v>25</v>
      </c>
      <c r="C3" s="42" t="e">
        <f>mensuel!C3/mensuel!C$15</f>
        <v>#DIV/0!</v>
      </c>
      <c r="D3" s="42" t="e">
        <f>mensuel!D3/mensuel!D$15</f>
        <v>#DIV/0!</v>
      </c>
      <c r="E3" s="42" t="e">
        <f>mensuel!E3/mensuel!E$15</f>
        <v>#DIV/0!</v>
      </c>
      <c r="F3" s="42" t="e">
        <f>mensuel!F3/mensuel!F$15</f>
        <v>#VALUE!</v>
      </c>
      <c r="G3" s="50" t="e">
        <f>mensuel!G3/mensuel!G$15</f>
        <v>#DIV/0!</v>
      </c>
      <c r="H3" s="42" t="e">
        <f>mensuel!H3/mensuel!H$15</f>
        <v>#DIV/0!</v>
      </c>
      <c r="I3" s="42" t="e">
        <f>mensuel!I3/mensuel!I$15</f>
        <v>#DIV/0!</v>
      </c>
      <c r="J3" s="44" t="e">
        <f>mensuel!J3/mensuel!J$15</f>
        <v>#DIV/0!</v>
      </c>
      <c r="K3" s="42" t="e">
        <f>mensuel!K3/mensuel!K$15</f>
        <v>#DIV/0!</v>
      </c>
      <c r="L3" s="42" t="e">
        <f>mensuel!L3/mensuel!L$15</f>
        <v>#DIV/0!</v>
      </c>
      <c r="M3" s="42" t="e">
        <f>mensuel!M3/mensuel!M$15</f>
        <v>#DIV/0!</v>
      </c>
      <c r="N3" s="44" t="e">
        <f>mensuel!N3/mensuel!N$15</f>
        <v>#DIV/0!</v>
      </c>
      <c r="O3" s="42" t="e">
        <f>mensuel!O3/mensuel!O$15</f>
        <v>#DIV/0!</v>
      </c>
      <c r="P3" s="42" t="e">
        <f>mensuel!P3/mensuel!P$15</f>
        <v>#DIV/0!</v>
      </c>
      <c r="Q3" s="42" t="e">
        <f>mensuel!Q3/mensuel!Q$15</f>
        <v>#DIV/0!</v>
      </c>
      <c r="R3" s="44" t="e">
        <f>mensuel!R3/mensuel!R$15</f>
        <v>#DIV/0!</v>
      </c>
      <c r="S3" s="42" t="e">
        <f>mensuel!S3/mensuel!S$15</f>
        <v>#DIV/0!</v>
      </c>
      <c r="T3" s="42" t="e">
        <f>mensuel!T3/mensuel!T$15</f>
        <v>#DIV/0!</v>
      </c>
      <c r="U3" s="42" t="e">
        <f>mensuel!U3/mensuel!U$15</f>
        <v>#DIV/0!</v>
      </c>
      <c r="V3" s="42" t="e">
        <f>mensuel!V3/mensuel!V$15</f>
        <v>#DIV/0!</v>
      </c>
      <c r="W3" s="42" t="e">
        <f>mensuel!W3/mensuel!W$15</f>
        <v>#DIV/0!</v>
      </c>
      <c r="X3" s="42" t="e">
        <f>mensuel!X3/mensuel!X$15</f>
        <v>#DIV/0!</v>
      </c>
      <c r="Y3" s="42" t="e">
        <f>mensuel!Y3/mensuel!Y$15</f>
        <v>#DIV/0!</v>
      </c>
      <c r="Z3" s="42" t="e">
        <f>mensuel!Z3/mensuel!Z$15</f>
        <v>#DIV/0!</v>
      </c>
      <c r="AA3" s="42" t="e">
        <f>mensuel!AA3/mensuel!AA$15</f>
        <v>#DIV/0!</v>
      </c>
      <c r="AB3" s="42" t="e">
        <f>mensuel!AB3/mensuel!AB$15</f>
        <v>#DIV/0!</v>
      </c>
      <c r="AC3" s="42" t="e">
        <f>mensuel!AC3/mensuel!AC$15</f>
        <v>#DIV/0!</v>
      </c>
      <c r="AD3" s="42" t="e">
        <f>mensuel!AD3/mensuel!AD$15</f>
        <v>#DIV/0!</v>
      </c>
      <c r="AE3" s="42" t="e">
        <f>mensuel!AE3/mensuel!AE$15</f>
        <v>#DIV/0!</v>
      </c>
      <c r="AF3" s="42" t="e">
        <f>mensuel!AF3/mensuel!AF$15</f>
        <v>#DIV/0!</v>
      </c>
      <c r="AG3" s="42" t="e">
        <f>mensuel!AG3/mensuel!AG$15</f>
        <v>#DIV/0!</v>
      </c>
      <c r="AH3" s="42" t="e">
        <f>mensuel!AH3/mensuel!AH$15</f>
        <v>#DIV/0!</v>
      </c>
      <c r="AI3" s="42" t="e">
        <f>mensuel!AI3/mensuel!AI$15</f>
        <v>#DIV/0!</v>
      </c>
      <c r="AJ3" s="42" t="e">
        <f>mensuel!AJ3/mensuel!AJ$15</f>
        <v>#DIV/0!</v>
      </c>
      <c r="AK3" s="42" t="e">
        <f>mensuel!AK3/mensuel!AK$15</f>
        <v>#DIV/0!</v>
      </c>
      <c r="AL3" s="42" t="e">
        <f>mensuel!AL3/mensuel!AL$15</f>
        <v>#DIV/0!</v>
      </c>
      <c r="AM3" s="42" t="e">
        <f>mensuel!AM3/mensuel!AM$15</f>
        <v>#DIV/0!</v>
      </c>
      <c r="AN3" s="42" t="e">
        <f>mensuel!AN3/mensuel!AN$15</f>
        <v>#DIV/0!</v>
      </c>
      <c r="AO3" s="42" t="e">
        <f>mensuel!AO3/mensuel!AO$15</f>
        <v>#DIV/0!</v>
      </c>
      <c r="AP3" s="42" t="e">
        <f>mensuel!AP3/mensuel!AP$15</f>
        <v>#DIV/0!</v>
      </c>
      <c r="AQ3" s="44" t="e">
        <f>mensuel!AQ3/mensuel!AQ$15</f>
        <v>#DIV/0!</v>
      </c>
      <c r="AR3" s="42" t="e">
        <f>mensuel!AR3/mensuel!AR$15</f>
        <v>#DIV/0!</v>
      </c>
      <c r="AS3" s="42" t="e">
        <f>mensuel!AS3/mensuel!AS$15</f>
        <v>#DIV/0!</v>
      </c>
      <c r="AT3" s="42" t="e">
        <f>mensuel!AT3/mensuel!AT$15</f>
        <v>#DIV/0!</v>
      </c>
      <c r="AU3" s="42" t="e">
        <f>mensuel!AU3/mensuel!AU$15</f>
        <v>#DIV/0!</v>
      </c>
      <c r="AV3" s="42" t="e">
        <f>mensuel!AV3/mensuel!AV$15</f>
        <v>#DIV/0!</v>
      </c>
      <c r="AW3" s="42" t="e">
        <f>mensuel!AW3/mensuel!AW$15</f>
        <v>#DIV/0!</v>
      </c>
      <c r="AX3" s="42" t="e">
        <f>mensuel!AX3/mensuel!AX$15</f>
        <v>#DIV/0!</v>
      </c>
      <c r="AY3" s="42" t="e">
        <f>mensuel!AY3/mensuel!AY$15</f>
        <v>#DIV/0!</v>
      </c>
      <c r="AZ3" s="42" t="e">
        <f>mensuel!AZ3/mensuel!AZ$15</f>
        <v>#DIV/0!</v>
      </c>
      <c r="BA3" s="42" t="e">
        <f>mensuel!BA3/mensuel!BA$15</f>
        <v>#DIV/0!</v>
      </c>
      <c r="BB3" s="42" t="e">
        <f>mensuel!BB3/mensuel!BB$15</f>
        <v>#DIV/0!</v>
      </c>
    </row>
    <row r="4" spans="1:54" ht="17.25" customHeight="1" x14ac:dyDescent="0.3">
      <c r="A4" s="21" t="str">
        <f>mensuel!A4</f>
        <v>Type 2B</v>
      </c>
      <c r="B4" s="39" t="s">
        <v>26</v>
      </c>
      <c r="C4" s="42" t="e">
        <f>mensuel!C4/mensuel!C$15</f>
        <v>#DIV/0!</v>
      </c>
      <c r="D4" s="42" t="e">
        <f>mensuel!D4/mensuel!D$15</f>
        <v>#DIV/0!</v>
      </c>
      <c r="E4" s="42" t="e">
        <f>mensuel!E4/mensuel!E$15</f>
        <v>#DIV/0!</v>
      </c>
      <c r="F4" s="42" t="e">
        <f>mensuel!F4/mensuel!F$15</f>
        <v>#VALUE!</v>
      </c>
      <c r="G4" s="42" t="e">
        <f>mensuel!G4/mensuel!G$15</f>
        <v>#DIV/0!</v>
      </c>
      <c r="H4" s="42" t="e">
        <f>mensuel!H4/mensuel!H$15</f>
        <v>#DIV/0!</v>
      </c>
      <c r="I4" s="42" t="e">
        <f>mensuel!I4/mensuel!I$15</f>
        <v>#DIV/0!</v>
      </c>
      <c r="J4" s="44" t="e">
        <f>mensuel!J4/mensuel!J$15</f>
        <v>#DIV/0!</v>
      </c>
      <c r="K4" s="42" t="e">
        <f>mensuel!K4/mensuel!K$15</f>
        <v>#DIV/0!</v>
      </c>
      <c r="L4" s="42" t="e">
        <f>mensuel!L4/mensuel!L$15</f>
        <v>#DIV/0!</v>
      </c>
      <c r="M4" s="42" t="e">
        <f>mensuel!M4/mensuel!M$15</f>
        <v>#DIV/0!</v>
      </c>
      <c r="N4" s="44" t="e">
        <f>mensuel!N4/mensuel!N$15</f>
        <v>#DIV/0!</v>
      </c>
      <c r="O4" s="42" t="e">
        <f>mensuel!O4/mensuel!O$15</f>
        <v>#DIV/0!</v>
      </c>
      <c r="P4" s="42" t="e">
        <f>mensuel!P4/mensuel!P$15</f>
        <v>#DIV/0!</v>
      </c>
      <c r="Q4" s="42" t="e">
        <f>mensuel!Q4/mensuel!Q$15</f>
        <v>#DIV/0!</v>
      </c>
      <c r="R4" s="44" t="e">
        <f>mensuel!R4/mensuel!R$15</f>
        <v>#DIV/0!</v>
      </c>
      <c r="S4" s="42" t="e">
        <f>mensuel!S4/mensuel!S$15</f>
        <v>#DIV/0!</v>
      </c>
      <c r="T4" s="42" t="e">
        <f>mensuel!T4/mensuel!T$15</f>
        <v>#DIV/0!</v>
      </c>
      <c r="U4" s="42" t="e">
        <f>mensuel!U4/mensuel!U$15</f>
        <v>#DIV/0!</v>
      </c>
      <c r="V4" s="42" t="e">
        <f>mensuel!V4/mensuel!V$15</f>
        <v>#DIV/0!</v>
      </c>
      <c r="W4" s="42" t="e">
        <f>mensuel!W4/mensuel!W$15</f>
        <v>#DIV/0!</v>
      </c>
      <c r="X4" s="42" t="e">
        <f>mensuel!X4/mensuel!X$15</f>
        <v>#DIV/0!</v>
      </c>
      <c r="Y4" s="42" t="e">
        <f>mensuel!Y4/mensuel!Y$15</f>
        <v>#DIV/0!</v>
      </c>
      <c r="Z4" s="42" t="e">
        <f>mensuel!Z4/mensuel!Z$15</f>
        <v>#DIV/0!</v>
      </c>
      <c r="AA4" s="42" t="e">
        <f>mensuel!AA4/mensuel!AA$15</f>
        <v>#DIV/0!</v>
      </c>
      <c r="AB4" s="42" t="e">
        <f>mensuel!AB4/mensuel!AB$15</f>
        <v>#DIV/0!</v>
      </c>
      <c r="AC4" s="42" t="e">
        <f>mensuel!AC4/mensuel!AC$15</f>
        <v>#DIV/0!</v>
      </c>
      <c r="AD4" s="42" t="e">
        <f>mensuel!AD4/mensuel!AD$15</f>
        <v>#DIV/0!</v>
      </c>
      <c r="AE4" s="42" t="e">
        <f>mensuel!AE4/mensuel!AE$15</f>
        <v>#DIV/0!</v>
      </c>
      <c r="AF4" s="42" t="e">
        <f>mensuel!AF4/mensuel!AF$15</f>
        <v>#DIV/0!</v>
      </c>
      <c r="AG4" s="42" t="e">
        <f>mensuel!AG4/mensuel!AG$15</f>
        <v>#DIV/0!</v>
      </c>
      <c r="AH4" s="42" t="e">
        <f>mensuel!AH4/mensuel!AH$15</f>
        <v>#DIV/0!</v>
      </c>
      <c r="AI4" s="42" t="e">
        <f>mensuel!AI4/mensuel!AI$15</f>
        <v>#DIV/0!</v>
      </c>
      <c r="AJ4" s="42" t="e">
        <f>mensuel!AJ4/mensuel!AJ$15</f>
        <v>#DIV/0!</v>
      </c>
      <c r="AK4" s="42" t="e">
        <f>mensuel!AK4/mensuel!AK$15</f>
        <v>#DIV/0!</v>
      </c>
      <c r="AL4" s="42" t="e">
        <f>mensuel!AL4/mensuel!AL$15</f>
        <v>#DIV/0!</v>
      </c>
      <c r="AM4" s="42" t="e">
        <f>mensuel!AM4/mensuel!AM$15</f>
        <v>#DIV/0!</v>
      </c>
      <c r="AN4" s="42" t="e">
        <f>mensuel!AN4/mensuel!AN$15</f>
        <v>#DIV/0!</v>
      </c>
      <c r="AO4" s="42" t="e">
        <f>mensuel!AO4/mensuel!AO$15</f>
        <v>#DIV/0!</v>
      </c>
      <c r="AP4" s="42" t="e">
        <f>mensuel!AP4/mensuel!AP$15</f>
        <v>#DIV/0!</v>
      </c>
      <c r="AQ4" s="44" t="e">
        <f>mensuel!AQ4/mensuel!AQ$15</f>
        <v>#DIV/0!</v>
      </c>
      <c r="AR4" s="42" t="e">
        <f>mensuel!AR4/mensuel!AR$15</f>
        <v>#DIV/0!</v>
      </c>
      <c r="AS4" s="42" t="e">
        <f>mensuel!AS4/mensuel!AS$15</f>
        <v>#DIV/0!</v>
      </c>
      <c r="AT4" s="42" t="e">
        <f>mensuel!AT4/mensuel!AT$15</f>
        <v>#DIV/0!</v>
      </c>
      <c r="AU4" s="42" t="e">
        <f>mensuel!AU4/mensuel!AU$15</f>
        <v>#DIV/0!</v>
      </c>
      <c r="AV4" s="42" t="e">
        <f>mensuel!AV4/mensuel!AV$15</f>
        <v>#DIV/0!</v>
      </c>
      <c r="AW4" s="42" t="e">
        <f>mensuel!AW4/mensuel!AW$15</f>
        <v>#DIV/0!</v>
      </c>
      <c r="AX4" s="42" t="e">
        <f>mensuel!AX4/mensuel!AX$15</f>
        <v>#DIV/0!</v>
      </c>
      <c r="AY4" s="42" t="e">
        <f>mensuel!AY4/mensuel!AY$15</f>
        <v>#DIV/0!</v>
      </c>
      <c r="AZ4" s="42" t="e">
        <f>mensuel!AZ4/mensuel!AZ$15</f>
        <v>#DIV/0!</v>
      </c>
      <c r="BA4" s="42" t="e">
        <f>mensuel!BA4/mensuel!BA$15</f>
        <v>#DIV/0!</v>
      </c>
      <c r="BB4" s="42" t="e">
        <f>mensuel!BB4/mensuel!BB$15</f>
        <v>#DIV/0!</v>
      </c>
    </row>
    <row r="5" spans="1:54" ht="17.25" customHeight="1" x14ac:dyDescent="0.3">
      <c r="A5" s="21" t="str">
        <f>mensuel!A5</f>
        <v>public</v>
      </c>
      <c r="B5" s="39" t="s">
        <v>27</v>
      </c>
      <c r="C5" s="42" t="e">
        <f>mensuel!C5/mensuel!C$15</f>
        <v>#DIV/0!</v>
      </c>
      <c r="D5" s="42" t="e">
        <f>mensuel!D5/mensuel!D$15</f>
        <v>#DIV/0!</v>
      </c>
      <c r="E5" s="42" t="e">
        <f>mensuel!E5/mensuel!E$15</f>
        <v>#DIV/0!</v>
      </c>
      <c r="F5" s="42" t="e">
        <f>mensuel!F5/mensuel!F$15</f>
        <v>#VALUE!</v>
      </c>
      <c r="G5" s="42" t="e">
        <f>mensuel!G5/mensuel!G$15</f>
        <v>#DIV/0!</v>
      </c>
      <c r="H5" s="42" t="e">
        <f>mensuel!H5/mensuel!H$15</f>
        <v>#DIV/0!</v>
      </c>
      <c r="I5" s="42" t="e">
        <f>mensuel!I5/mensuel!I$15</f>
        <v>#DIV/0!</v>
      </c>
      <c r="J5" s="44" t="e">
        <f>mensuel!J5/mensuel!J$15</f>
        <v>#DIV/0!</v>
      </c>
      <c r="K5" s="42" t="e">
        <f>mensuel!K5/mensuel!K$15</f>
        <v>#DIV/0!</v>
      </c>
      <c r="L5" s="42" t="e">
        <f>mensuel!L5/mensuel!L$15</f>
        <v>#DIV/0!</v>
      </c>
      <c r="M5" s="42" t="e">
        <f>mensuel!M5/mensuel!M$15</f>
        <v>#DIV/0!</v>
      </c>
      <c r="N5" s="44" t="e">
        <f>mensuel!N5/mensuel!N$15</f>
        <v>#DIV/0!</v>
      </c>
      <c r="O5" s="42" t="e">
        <f>mensuel!O5/mensuel!O$15</f>
        <v>#DIV/0!</v>
      </c>
      <c r="P5" s="42" t="e">
        <f>mensuel!P5/mensuel!P$15</f>
        <v>#DIV/0!</v>
      </c>
      <c r="Q5" s="42" t="e">
        <f>mensuel!Q5/mensuel!Q$15</f>
        <v>#DIV/0!</v>
      </c>
      <c r="R5" s="44" t="e">
        <f>mensuel!R5/mensuel!R$15</f>
        <v>#DIV/0!</v>
      </c>
      <c r="S5" s="42" t="e">
        <f>mensuel!S5/mensuel!S$15</f>
        <v>#DIV/0!</v>
      </c>
      <c r="T5" s="42" t="e">
        <f>mensuel!T5/mensuel!T$15</f>
        <v>#DIV/0!</v>
      </c>
      <c r="U5" s="42" t="e">
        <f>mensuel!U5/mensuel!U$15</f>
        <v>#DIV/0!</v>
      </c>
      <c r="V5" s="42" t="e">
        <f>mensuel!V5/mensuel!V$15</f>
        <v>#DIV/0!</v>
      </c>
      <c r="W5" s="42" t="e">
        <f>mensuel!W5/mensuel!W$15</f>
        <v>#DIV/0!</v>
      </c>
      <c r="X5" s="42" t="e">
        <f>mensuel!X5/mensuel!X$15</f>
        <v>#DIV/0!</v>
      </c>
      <c r="Y5" s="42" t="e">
        <f>mensuel!Y5/mensuel!Y$15</f>
        <v>#DIV/0!</v>
      </c>
      <c r="Z5" s="42" t="e">
        <f>mensuel!Z5/mensuel!Z$15</f>
        <v>#DIV/0!</v>
      </c>
      <c r="AA5" s="42" t="e">
        <f>mensuel!AA5/mensuel!AA$15</f>
        <v>#DIV/0!</v>
      </c>
      <c r="AB5" s="42" t="e">
        <f>mensuel!AB5/mensuel!AB$15</f>
        <v>#DIV/0!</v>
      </c>
      <c r="AC5" s="42" t="e">
        <f>mensuel!AC5/mensuel!AC$15</f>
        <v>#DIV/0!</v>
      </c>
      <c r="AD5" s="42" t="e">
        <f>mensuel!AD5/mensuel!AD$15</f>
        <v>#DIV/0!</v>
      </c>
      <c r="AE5" s="42" t="e">
        <f>mensuel!AE5/mensuel!AE$15</f>
        <v>#DIV/0!</v>
      </c>
      <c r="AF5" s="42" t="e">
        <f>mensuel!AF5/mensuel!AF$15</f>
        <v>#DIV/0!</v>
      </c>
      <c r="AG5" s="42" t="e">
        <f>mensuel!AG5/mensuel!AG$15</f>
        <v>#DIV/0!</v>
      </c>
      <c r="AH5" s="42" t="e">
        <f>mensuel!AH5/mensuel!AH$15</f>
        <v>#DIV/0!</v>
      </c>
      <c r="AI5" s="42" t="e">
        <f>mensuel!AI5/mensuel!AI$15</f>
        <v>#DIV/0!</v>
      </c>
      <c r="AJ5" s="42" t="e">
        <f>mensuel!AJ5/mensuel!AJ$15</f>
        <v>#DIV/0!</v>
      </c>
      <c r="AK5" s="42" t="e">
        <f>mensuel!AK5/mensuel!AK$15</f>
        <v>#DIV/0!</v>
      </c>
      <c r="AL5" s="42" t="e">
        <f>mensuel!AL5/mensuel!AL$15</f>
        <v>#DIV/0!</v>
      </c>
      <c r="AM5" s="42" t="e">
        <f>mensuel!AM5/mensuel!AM$15</f>
        <v>#DIV/0!</v>
      </c>
      <c r="AN5" s="42" t="e">
        <f>mensuel!AN5/mensuel!AN$15</f>
        <v>#DIV/0!</v>
      </c>
      <c r="AO5" s="42" t="e">
        <f>mensuel!AO5/mensuel!AO$15</f>
        <v>#DIV/0!</v>
      </c>
      <c r="AP5" s="42" t="e">
        <f>mensuel!AP5/mensuel!AP$15</f>
        <v>#DIV/0!</v>
      </c>
      <c r="AQ5" s="44" t="e">
        <f>mensuel!AQ5/mensuel!AQ$15</f>
        <v>#DIV/0!</v>
      </c>
      <c r="AR5" s="42" t="e">
        <f>mensuel!AR5/mensuel!AR$15</f>
        <v>#DIV/0!</v>
      </c>
      <c r="AS5" s="42" t="e">
        <f>mensuel!AS5/mensuel!AS$15</f>
        <v>#DIV/0!</v>
      </c>
      <c r="AT5" s="42" t="e">
        <f>mensuel!AT5/mensuel!AT$15</f>
        <v>#DIV/0!</v>
      </c>
      <c r="AU5" s="42" t="e">
        <f>mensuel!AU5/mensuel!AU$15</f>
        <v>#DIV/0!</v>
      </c>
      <c r="AV5" s="42" t="e">
        <f>mensuel!AV5/mensuel!AV$15</f>
        <v>#DIV/0!</v>
      </c>
      <c r="AW5" s="42" t="e">
        <f>mensuel!AW5/mensuel!AW$15</f>
        <v>#DIV/0!</v>
      </c>
      <c r="AX5" s="42" t="e">
        <f>mensuel!AX5/mensuel!AX$15</f>
        <v>#DIV/0!</v>
      </c>
      <c r="AY5" s="42" t="e">
        <f>mensuel!AY5/mensuel!AY$15</f>
        <v>#DIV/0!</v>
      </c>
      <c r="AZ5" s="42" t="e">
        <f>mensuel!AZ5/mensuel!AZ$15</f>
        <v>#DIV/0!</v>
      </c>
      <c r="BA5" s="42" t="e">
        <f>mensuel!BA5/mensuel!BA$15</f>
        <v>#DIV/0!</v>
      </c>
      <c r="BB5" s="42" t="e">
        <f>mensuel!BB5/mensuel!BB$15</f>
        <v>#DIV/0!</v>
      </c>
    </row>
    <row r="6" spans="1:54" ht="17.25" customHeight="1" x14ac:dyDescent="0.3">
      <c r="A6" s="21" t="str">
        <f>mensuel!A6</f>
        <v>exPoitou Charentes</v>
      </c>
      <c r="B6" s="39" t="s">
        <v>28</v>
      </c>
      <c r="C6" s="42" t="e">
        <f>mensuel!C6/mensuel!C$15</f>
        <v>#DIV/0!</v>
      </c>
      <c r="D6" s="42" t="e">
        <f>mensuel!D6/mensuel!D$15</f>
        <v>#DIV/0!</v>
      </c>
      <c r="E6" s="42" t="e">
        <f>mensuel!E6/mensuel!E$15</f>
        <v>#DIV/0!</v>
      </c>
      <c r="F6" s="42" t="e">
        <f>mensuel!F6/mensuel!F$15</f>
        <v>#VALUE!</v>
      </c>
      <c r="G6" s="42" t="e">
        <f>mensuel!G6/mensuel!G$15</f>
        <v>#DIV/0!</v>
      </c>
      <c r="H6" s="42" t="e">
        <f>mensuel!H6/mensuel!H$15</f>
        <v>#DIV/0!</v>
      </c>
      <c r="I6" s="42" t="e">
        <f>mensuel!I6/mensuel!I$15</f>
        <v>#DIV/0!</v>
      </c>
      <c r="J6" s="44" t="e">
        <f>mensuel!J6/mensuel!J$15</f>
        <v>#DIV/0!</v>
      </c>
      <c r="K6" s="42" t="e">
        <f>mensuel!K6/mensuel!K$15</f>
        <v>#DIV/0!</v>
      </c>
      <c r="L6" s="42" t="e">
        <f>mensuel!L6/mensuel!L$15</f>
        <v>#DIV/0!</v>
      </c>
      <c r="M6" s="42" t="e">
        <f>mensuel!M6/mensuel!M$15</f>
        <v>#DIV/0!</v>
      </c>
      <c r="N6" s="44" t="e">
        <f>mensuel!N6/mensuel!N$15</f>
        <v>#DIV/0!</v>
      </c>
      <c r="O6" s="42" t="e">
        <f>mensuel!O6/mensuel!O$15</f>
        <v>#DIV/0!</v>
      </c>
      <c r="P6" s="42" t="e">
        <f>mensuel!P6/mensuel!P$15</f>
        <v>#DIV/0!</v>
      </c>
      <c r="Q6" s="42" t="e">
        <f>mensuel!Q6/mensuel!Q$15</f>
        <v>#DIV/0!</v>
      </c>
      <c r="R6" s="44" t="e">
        <f>mensuel!R6/mensuel!R$15</f>
        <v>#DIV/0!</v>
      </c>
      <c r="S6" s="42" t="e">
        <f>mensuel!S6/mensuel!S$15</f>
        <v>#DIV/0!</v>
      </c>
      <c r="T6" s="42" t="e">
        <f>mensuel!T6/mensuel!T$15</f>
        <v>#DIV/0!</v>
      </c>
      <c r="U6" s="42" t="e">
        <f>mensuel!U6/mensuel!U$15</f>
        <v>#DIV/0!</v>
      </c>
      <c r="V6" s="42" t="e">
        <f>mensuel!V6/mensuel!V$15</f>
        <v>#DIV/0!</v>
      </c>
      <c r="W6" s="42" t="e">
        <f>mensuel!W6/mensuel!W$15</f>
        <v>#DIV/0!</v>
      </c>
      <c r="X6" s="42" t="e">
        <f>mensuel!X6/mensuel!X$15</f>
        <v>#DIV/0!</v>
      </c>
      <c r="Y6" s="42" t="e">
        <f>mensuel!Y6/mensuel!Y$15</f>
        <v>#DIV/0!</v>
      </c>
      <c r="Z6" s="42" t="e">
        <f>mensuel!Z6/mensuel!Z$15</f>
        <v>#DIV/0!</v>
      </c>
      <c r="AA6" s="42" t="e">
        <f>mensuel!AA6/mensuel!AA$15</f>
        <v>#DIV/0!</v>
      </c>
      <c r="AB6" s="42" t="e">
        <f>mensuel!AB6/mensuel!AB$15</f>
        <v>#DIV/0!</v>
      </c>
      <c r="AC6" s="42" t="e">
        <f>mensuel!AC6/mensuel!AC$15</f>
        <v>#DIV/0!</v>
      </c>
      <c r="AD6" s="42" t="e">
        <f>mensuel!AD6/mensuel!AD$15</f>
        <v>#DIV/0!</v>
      </c>
      <c r="AE6" s="42" t="e">
        <f>mensuel!AE6/mensuel!AE$15</f>
        <v>#DIV/0!</v>
      </c>
      <c r="AF6" s="42" t="e">
        <f>mensuel!AF6/mensuel!AF$15</f>
        <v>#DIV/0!</v>
      </c>
      <c r="AG6" s="42" t="e">
        <f>mensuel!AG6/mensuel!AG$15</f>
        <v>#DIV/0!</v>
      </c>
      <c r="AH6" s="42" t="e">
        <f>mensuel!AH6/mensuel!AH$15</f>
        <v>#DIV/0!</v>
      </c>
      <c r="AI6" s="42" t="e">
        <f>mensuel!AI6/mensuel!AI$15</f>
        <v>#DIV/0!</v>
      </c>
      <c r="AJ6" s="42" t="e">
        <f>mensuel!AJ6/mensuel!AJ$15</f>
        <v>#DIV/0!</v>
      </c>
      <c r="AK6" s="42" t="e">
        <f>mensuel!AK6/mensuel!AK$15</f>
        <v>#DIV/0!</v>
      </c>
      <c r="AL6" s="42" t="e">
        <f>mensuel!AL6/mensuel!AL$15</f>
        <v>#DIV/0!</v>
      </c>
      <c r="AM6" s="42" t="e">
        <f>mensuel!AM6/mensuel!AM$15</f>
        <v>#DIV/0!</v>
      </c>
      <c r="AN6" s="42" t="e">
        <f>mensuel!AN6/mensuel!AN$15</f>
        <v>#DIV/0!</v>
      </c>
      <c r="AO6" s="42" t="e">
        <f>mensuel!AO6/mensuel!AO$15</f>
        <v>#DIV/0!</v>
      </c>
      <c r="AP6" s="42" t="e">
        <f>mensuel!AP6/mensuel!AP$15</f>
        <v>#DIV/0!</v>
      </c>
      <c r="AQ6" s="44" t="e">
        <f>mensuel!AQ6/mensuel!AQ$15</f>
        <v>#DIV/0!</v>
      </c>
      <c r="AR6" s="42" t="e">
        <f>mensuel!AR6/mensuel!AR$15</f>
        <v>#DIV/0!</v>
      </c>
      <c r="AS6" s="42" t="e">
        <f>mensuel!AS6/mensuel!AS$15</f>
        <v>#DIV/0!</v>
      </c>
      <c r="AT6" s="42" t="e">
        <f>mensuel!AT6/mensuel!AT$15</f>
        <v>#DIV/0!</v>
      </c>
      <c r="AU6" s="42" t="e">
        <f>mensuel!AU6/mensuel!AU$15</f>
        <v>#DIV/0!</v>
      </c>
      <c r="AV6" s="42" t="e">
        <f>mensuel!AV6/mensuel!AV$15</f>
        <v>#DIV/0!</v>
      </c>
      <c r="AW6" s="42" t="e">
        <f>mensuel!AW6/mensuel!AW$15</f>
        <v>#DIV/0!</v>
      </c>
      <c r="AX6" s="42" t="e">
        <f>mensuel!AX6/mensuel!AX$15</f>
        <v>#DIV/0!</v>
      </c>
      <c r="AY6" s="42" t="e">
        <f>mensuel!AY6/mensuel!AY$15</f>
        <v>#DIV/0!</v>
      </c>
      <c r="AZ6" s="42" t="e">
        <f>mensuel!AZ6/mensuel!AZ$15</f>
        <v>#DIV/0!</v>
      </c>
      <c r="BA6" s="42" t="e">
        <f>mensuel!BA6/mensuel!BA$15</f>
        <v>#DIV/0!</v>
      </c>
      <c r="BB6" s="42" t="e">
        <f>mensuel!BB6/mensuel!BB$15</f>
        <v>#DIV/0!</v>
      </c>
    </row>
    <row r="7" spans="1:54" ht="17.25" customHeight="1" x14ac:dyDescent="0.25">
      <c r="B7" s="39" t="s">
        <v>29</v>
      </c>
      <c r="C7" s="42" t="e">
        <f>mensuel!C7/mensuel!C$15</f>
        <v>#DIV/0!</v>
      </c>
      <c r="D7" s="42" t="e">
        <f>mensuel!D7/mensuel!D$15</f>
        <v>#DIV/0!</v>
      </c>
      <c r="E7" s="42" t="e">
        <f>mensuel!E7/mensuel!E$15</f>
        <v>#DIV/0!</v>
      </c>
      <c r="F7" s="42" t="e">
        <f>mensuel!F7/mensuel!F$15</f>
        <v>#VALUE!</v>
      </c>
      <c r="G7" s="42" t="e">
        <f>mensuel!G7/mensuel!G$15</f>
        <v>#DIV/0!</v>
      </c>
      <c r="H7" s="42" t="e">
        <f>mensuel!H7/mensuel!H$15</f>
        <v>#DIV/0!</v>
      </c>
      <c r="I7" s="42" t="e">
        <f>mensuel!I7/mensuel!I$15</f>
        <v>#DIV/0!</v>
      </c>
      <c r="J7" s="44" t="e">
        <f>mensuel!J7/mensuel!J$15</f>
        <v>#DIV/0!</v>
      </c>
      <c r="K7" s="42" t="e">
        <f>mensuel!K7/mensuel!K$15</f>
        <v>#DIV/0!</v>
      </c>
      <c r="L7" s="42" t="e">
        <f>mensuel!L7/mensuel!L$15</f>
        <v>#DIV/0!</v>
      </c>
      <c r="M7" s="42" t="e">
        <f>mensuel!M7/mensuel!M$15</f>
        <v>#DIV/0!</v>
      </c>
      <c r="N7" s="44" t="e">
        <f>mensuel!N7/mensuel!N$15</f>
        <v>#DIV/0!</v>
      </c>
      <c r="O7" s="42" t="e">
        <f>mensuel!O7/mensuel!O$15</f>
        <v>#DIV/0!</v>
      </c>
      <c r="P7" s="42" t="e">
        <f>mensuel!P7/mensuel!P$15</f>
        <v>#DIV/0!</v>
      </c>
      <c r="Q7" s="42" t="e">
        <f>mensuel!Q7/mensuel!Q$15</f>
        <v>#DIV/0!</v>
      </c>
      <c r="R7" s="44" t="e">
        <f>mensuel!R7/mensuel!R$15</f>
        <v>#DIV/0!</v>
      </c>
      <c r="S7" s="42" t="e">
        <f>mensuel!S7/mensuel!S$15</f>
        <v>#DIV/0!</v>
      </c>
      <c r="T7" s="42" t="e">
        <f>mensuel!T7/mensuel!T$15</f>
        <v>#DIV/0!</v>
      </c>
      <c r="U7" s="42" t="e">
        <f>mensuel!U7/mensuel!U$15</f>
        <v>#DIV/0!</v>
      </c>
      <c r="V7" s="42" t="e">
        <f>mensuel!V7/mensuel!V$15</f>
        <v>#DIV/0!</v>
      </c>
      <c r="W7" s="42" t="e">
        <f>mensuel!W7/mensuel!W$15</f>
        <v>#DIV/0!</v>
      </c>
      <c r="X7" s="42" t="e">
        <f>mensuel!X7/mensuel!X$15</f>
        <v>#DIV/0!</v>
      </c>
      <c r="Y7" s="42" t="e">
        <f>mensuel!Y7/mensuel!Y$15</f>
        <v>#DIV/0!</v>
      </c>
      <c r="Z7" s="42" t="e">
        <f>mensuel!Z7/mensuel!Z$15</f>
        <v>#DIV/0!</v>
      </c>
      <c r="AA7" s="42" t="e">
        <f>mensuel!AA7/mensuel!AA$15</f>
        <v>#DIV/0!</v>
      </c>
      <c r="AB7" s="42" t="e">
        <f>mensuel!AB7/mensuel!AB$15</f>
        <v>#DIV/0!</v>
      </c>
      <c r="AC7" s="42" t="e">
        <f>mensuel!AC7/mensuel!AC$15</f>
        <v>#DIV/0!</v>
      </c>
      <c r="AD7" s="42" t="e">
        <f>mensuel!AD7/mensuel!AD$15</f>
        <v>#DIV/0!</v>
      </c>
      <c r="AE7" s="42" t="e">
        <f>mensuel!AE7/mensuel!AE$15</f>
        <v>#DIV/0!</v>
      </c>
      <c r="AF7" s="42" t="e">
        <f>mensuel!AF7/mensuel!AF$15</f>
        <v>#DIV/0!</v>
      </c>
      <c r="AG7" s="42" t="e">
        <f>mensuel!AG7/mensuel!AG$15</f>
        <v>#DIV/0!</v>
      </c>
      <c r="AH7" s="42" t="e">
        <f>mensuel!AH7/mensuel!AH$15</f>
        <v>#DIV/0!</v>
      </c>
      <c r="AI7" s="42" t="e">
        <f>mensuel!AI7/mensuel!AI$15</f>
        <v>#DIV/0!</v>
      </c>
      <c r="AJ7" s="42" t="e">
        <f>mensuel!AJ7/mensuel!AJ$15</f>
        <v>#DIV/0!</v>
      </c>
      <c r="AK7" s="42" t="e">
        <f>mensuel!AK7/mensuel!AK$15</f>
        <v>#DIV/0!</v>
      </c>
      <c r="AL7" s="42" t="e">
        <f>mensuel!AL7/mensuel!AL$15</f>
        <v>#DIV/0!</v>
      </c>
      <c r="AM7" s="42" t="e">
        <f>mensuel!AM7/mensuel!AM$15</f>
        <v>#DIV/0!</v>
      </c>
      <c r="AN7" s="42" t="e">
        <f>mensuel!AN7/mensuel!AN$15</f>
        <v>#DIV/0!</v>
      </c>
      <c r="AO7" s="42" t="e">
        <f>mensuel!AO7/mensuel!AO$15</f>
        <v>#DIV/0!</v>
      </c>
      <c r="AP7" s="42" t="e">
        <f>mensuel!AP7/mensuel!AP$15</f>
        <v>#DIV/0!</v>
      </c>
      <c r="AQ7" s="44" t="e">
        <f>mensuel!AQ7/mensuel!AQ$15</f>
        <v>#DIV/0!</v>
      </c>
      <c r="AR7" s="42" t="e">
        <f>mensuel!AR7/mensuel!AR$15</f>
        <v>#DIV/0!</v>
      </c>
      <c r="AS7" s="42" t="e">
        <f>mensuel!AS7/mensuel!AS$15</f>
        <v>#DIV/0!</v>
      </c>
      <c r="AT7" s="42" t="e">
        <f>mensuel!AT7/mensuel!AT$15</f>
        <v>#DIV/0!</v>
      </c>
      <c r="AU7" s="42" t="e">
        <f>mensuel!AU7/mensuel!AU$15</f>
        <v>#DIV/0!</v>
      </c>
      <c r="AV7" s="42" t="e">
        <f>mensuel!AV7/mensuel!AV$15</f>
        <v>#DIV/0!</v>
      </c>
      <c r="AW7" s="42" t="e">
        <f>mensuel!AW7/mensuel!AW$15</f>
        <v>#DIV/0!</v>
      </c>
      <c r="AX7" s="42" t="e">
        <f>mensuel!AX7/mensuel!AX$15</f>
        <v>#DIV/0!</v>
      </c>
      <c r="AY7" s="42" t="e">
        <f>mensuel!AY7/mensuel!AY$15</f>
        <v>#DIV/0!</v>
      </c>
      <c r="AZ7" s="42" t="e">
        <f>mensuel!AZ7/mensuel!AZ$15</f>
        <v>#DIV/0!</v>
      </c>
      <c r="BA7" s="42" t="e">
        <f>mensuel!BA7/mensuel!BA$15</f>
        <v>#DIV/0!</v>
      </c>
      <c r="BB7" s="42" t="e">
        <f>mensuel!BB7/mensuel!BB$15</f>
        <v>#DIV/0!</v>
      </c>
    </row>
    <row r="8" spans="1:54" x14ac:dyDescent="0.25">
      <c r="B8" s="39" t="s">
        <v>30</v>
      </c>
      <c r="C8" s="42" t="e">
        <f>mensuel!C8/mensuel!C$15</f>
        <v>#DIV/0!</v>
      </c>
      <c r="D8" s="42" t="e">
        <f>mensuel!D8/mensuel!D$15</f>
        <v>#DIV/0!</v>
      </c>
      <c r="E8" s="42" t="e">
        <f>mensuel!E8/mensuel!E$15</f>
        <v>#DIV/0!</v>
      </c>
      <c r="F8" s="42" t="e">
        <f>mensuel!F8/mensuel!F$15</f>
        <v>#VALUE!</v>
      </c>
      <c r="G8" s="42" t="e">
        <f>mensuel!G8/mensuel!G$15</f>
        <v>#DIV/0!</v>
      </c>
      <c r="H8" s="42" t="e">
        <f>mensuel!H8/mensuel!H$15</f>
        <v>#DIV/0!</v>
      </c>
      <c r="I8" s="42" t="e">
        <f>mensuel!I8/mensuel!I$15</f>
        <v>#DIV/0!</v>
      </c>
      <c r="J8" s="44" t="e">
        <f>mensuel!J8/mensuel!J$15</f>
        <v>#DIV/0!</v>
      </c>
      <c r="K8" s="42" t="e">
        <f>mensuel!K8/mensuel!K$15</f>
        <v>#DIV/0!</v>
      </c>
      <c r="L8" s="42" t="e">
        <f>mensuel!L8/mensuel!L$15</f>
        <v>#DIV/0!</v>
      </c>
      <c r="M8" s="42" t="e">
        <f>mensuel!M8/mensuel!M$15</f>
        <v>#DIV/0!</v>
      </c>
      <c r="N8" s="44" t="e">
        <f>mensuel!N8/mensuel!N$15</f>
        <v>#DIV/0!</v>
      </c>
      <c r="O8" s="42" t="e">
        <f>mensuel!O8/mensuel!O$15</f>
        <v>#DIV/0!</v>
      </c>
      <c r="P8" s="42" t="e">
        <f>mensuel!P8/mensuel!P$15</f>
        <v>#DIV/0!</v>
      </c>
      <c r="Q8" s="42" t="e">
        <f>mensuel!Q8/mensuel!Q$15</f>
        <v>#DIV/0!</v>
      </c>
      <c r="R8" s="44" t="e">
        <f>mensuel!R8/mensuel!R$15</f>
        <v>#DIV/0!</v>
      </c>
      <c r="S8" s="42" t="e">
        <f>mensuel!S8/mensuel!S$15</f>
        <v>#DIV/0!</v>
      </c>
      <c r="T8" s="42" t="e">
        <f>mensuel!T8/mensuel!T$15</f>
        <v>#DIV/0!</v>
      </c>
      <c r="U8" s="42" t="e">
        <f>mensuel!U8/mensuel!U$15</f>
        <v>#DIV/0!</v>
      </c>
      <c r="V8" s="42" t="e">
        <f>mensuel!V8/mensuel!V$15</f>
        <v>#DIV/0!</v>
      </c>
      <c r="W8" s="42" t="e">
        <f>mensuel!W8/mensuel!W$15</f>
        <v>#DIV/0!</v>
      </c>
      <c r="X8" s="42" t="e">
        <f>mensuel!X8/mensuel!X$15</f>
        <v>#DIV/0!</v>
      </c>
      <c r="Y8" s="42" t="e">
        <f>mensuel!Y8/mensuel!Y$15</f>
        <v>#DIV/0!</v>
      </c>
      <c r="Z8" s="42" t="e">
        <f>mensuel!Z8/mensuel!Z$15</f>
        <v>#DIV/0!</v>
      </c>
      <c r="AA8" s="42" t="e">
        <f>mensuel!AA8/mensuel!AA$15</f>
        <v>#DIV/0!</v>
      </c>
      <c r="AB8" s="42" t="e">
        <f>mensuel!AB8/mensuel!AB$15</f>
        <v>#DIV/0!</v>
      </c>
      <c r="AC8" s="42" t="e">
        <f>mensuel!AC8/mensuel!AC$15</f>
        <v>#DIV/0!</v>
      </c>
      <c r="AD8" s="42" t="e">
        <f>mensuel!AD8/mensuel!AD$15</f>
        <v>#DIV/0!</v>
      </c>
      <c r="AE8" s="42" t="e">
        <f>mensuel!AE8/mensuel!AE$15</f>
        <v>#DIV/0!</v>
      </c>
      <c r="AF8" s="42" t="e">
        <f>mensuel!AF8/mensuel!AF$15</f>
        <v>#DIV/0!</v>
      </c>
      <c r="AG8" s="42" t="e">
        <f>mensuel!AG8/mensuel!AG$15</f>
        <v>#DIV/0!</v>
      </c>
      <c r="AH8" s="42" t="e">
        <f>mensuel!AH8/mensuel!AH$15</f>
        <v>#DIV/0!</v>
      </c>
      <c r="AI8" s="42" t="e">
        <f>mensuel!AI8/mensuel!AI$15</f>
        <v>#DIV/0!</v>
      </c>
      <c r="AJ8" s="42" t="e">
        <f>mensuel!AJ8/mensuel!AJ$15</f>
        <v>#DIV/0!</v>
      </c>
      <c r="AK8" s="42" t="e">
        <f>mensuel!AK8/mensuel!AK$15</f>
        <v>#DIV/0!</v>
      </c>
      <c r="AL8" s="42" t="e">
        <f>mensuel!AL8/mensuel!AL$15</f>
        <v>#DIV/0!</v>
      </c>
      <c r="AM8" s="42" t="e">
        <f>mensuel!AM8/mensuel!AM$15</f>
        <v>#DIV/0!</v>
      </c>
      <c r="AN8" s="42" t="e">
        <f>mensuel!AN8/mensuel!AN$15</f>
        <v>#DIV/0!</v>
      </c>
      <c r="AO8" s="42" t="e">
        <f>mensuel!AO8/mensuel!AO$15</f>
        <v>#DIV/0!</v>
      </c>
      <c r="AP8" s="42" t="e">
        <f>mensuel!AP8/mensuel!AP$15</f>
        <v>#DIV/0!</v>
      </c>
      <c r="AQ8" s="44" t="e">
        <f>mensuel!AQ8/mensuel!AQ$15</f>
        <v>#DIV/0!</v>
      </c>
      <c r="AR8" s="42" t="e">
        <f>mensuel!AR8/mensuel!AR$15</f>
        <v>#DIV/0!</v>
      </c>
      <c r="AS8" s="42" t="e">
        <f>mensuel!AS8/mensuel!AS$15</f>
        <v>#DIV/0!</v>
      </c>
      <c r="AT8" s="42" t="e">
        <f>mensuel!AT8/mensuel!AT$15</f>
        <v>#DIV/0!</v>
      </c>
      <c r="AU8" s="42" t="e">
        <f>mensuel!AU8/mensuel!AU$15</f>
        <v>#DIV/0!</v>
      </c>
      <c r="AV8" s="42" t="e">
        <f>mensuel!AV8/mensuel!AV$15</f>
        <v>#DIV/0!</v>
      </c>
      <c r="AW8" s="42" t="e">
        <f>mensuel!AW8/mensuel!AW$15</f>
        <v>#DIV/0!</v>
      </c>
      <c r="AX8" s="42" t="e">
        <f>mensuel!AX8/mensuel!AX$15</f>
        <v>#DIV/0!</v>
      </c>
      <c r="AY8" s="42" t="e">
        <f>mensuel!AY8/mensuel!AY$15</f>
        <v>#DIV/0!</v>
      </c>
      <c r="AZ8" s="42" t="e">
        <f>mensuel!AZ8/mensuel!AZ$15</f>
        <v>#DIV/0!</v>
      </c>
      <c r="BA8" s="42" t="e">
        <f>mensuel!BA8/mensuel!BA$15</f>
        <v>#DIV/0!</v>
      </c>
      <c r="BB8" s="42" t="e">
        <f>mensuel!BB8/mensuel!BB$15</f>
        <v>#DIV/0!</v>
      </c>
    </row>
    <row r="9" spans="1:54" x14ac:dyDescent="0.25">
      <c r="B9" s="39" t="s">
        <v>31</v>
      </c>
      <c r="C9" s="42" t="e">
        <f>mensuel!C9/mensuel!C$15</f>
        <v>#DIV/0!</v>
      </c>
      <c r="D9" s="42" t="e">
        <f>mensuel!D9/mensuel!D$15</f>
        <v>#DIV/0!</v>
      </c>
      <c r="E9" s="42" t="e">
        <f>mensuel!E9/mensuel!E$15</f>
        <v>#DIV/0!</v>
      </c>
      <c r="F9" s="42" t="e">
        <f>mensuel!F9/mensuel!F$15</f>
        <v>#VALUE!</v>
      </c>
      <c r="G9" s="42" t="e">
        <f>mensuel!G9/mensuel!G$15</f>
        <v>#DIV/0!</v>
      </c>
      <c r="H9" s="42" t="e">
        <f>mensuel!H9/mensuel!H$15</f>
        <v>#DIV/0!</v>
      </c>
      <c r="I9" s="42" t="e">
        <f>mensuel!I9/mensuel!I$15</f>
        <v>#DIV/0!</v>
      </c>
      <c r="J9" s="44" t="e">
        <f>mensuel!J9/mensuel!J$15</f>
        <v>#DIV/0!</v>
      </c>
      <c r="K9" s="42" t="e">
        <f>mensuel!K9/mensuel!K$15</f>
        <v>#DIV/0!</v>
      </c>
      <c r="L9" s="42" t="e">
        <f>mensuel!L9/mensuel!L$15</f>
        <v>#DIV/0!</v>
      </c>
      <c r="M9" s="42" t="e">
        <f>mensuel!M9/mensuel!M$15</f>
        <v>#DIV/0!</v>
      </c>
      <c r="N9" s="44" t="e">
        <f>mensuel!N9/mensuel!N$15</f>
        <v>#DIV/0!</v>
      </c>
      <c r="O9" s="42" t="e">
        <f>mensuel!O9/mensuel!O$15</f>
        <v>#DIV/0!</v>
      </c>
      <c r="P9" s="42" t="e">
        <f>mensuel!P9/mensuel!P$15</f>
        <v>#DIV/0!</v>
      </c>
      <c r="Q9" s="42" t="e">
        <f>mensuel!Q9/mensuel!Q$15</f>
        <v>#DIV/0!</v>
      </c>
      <c r="R9" s="44" t="e">
        <f>mensuel!R9/mensuel!R$15</f>
        <v>#DIV/0!</v>
      </c>
      <c r="S9" s="42" t="e">
        <f>mensuel!S9/mensuel!S$15</f>
        <v>#DIV/0!</v>
      </c>
      <c r="T9" s="42" t="e">
        <f>mensuel!T9/mensuel!T$15</f>
        <v>#DIV/0!</v>
      </c>
      <c r="U9" s="42" t="e">
        <f>mensuel!U9/mensuel!U$15</f>
        <v>#DIV/0!</v>
      </c>
      <c r="V9" s="42" t="e">
        <f>mensuel!V9/mensuel!V$15</f>
        <v>#DIV/0!</v>
      </c>
      <c r="W9" s="42" t="e">
        <f>mensuel!W9/mensuel!W$15</f>
        <v>#DIV/0!</v>
      </c>
      <c r="X9" s="42" t="e">
        <f>mensuel!X9/mensuel!X$15</f>
        <v>#DIV/0!</v>
      </c>
      <c r="Y9" s="42" t="e">
        <f>mensuel!Y9/mensuel!Y$15</f>
        <v>#DIV/0!</v>
      </c>
      <c r="Z9" s="42" t="e">
        <f>mensuel!Z9/mensuel!Z$15</f>
        <v>#DIV/0!</v>
      </c>
      <c r="AA9" s="42" t="e">
        <f>mensuel!AA9/mensuel!AA$15</f>
        <v>#DIV/0!</v>
      </c>
      <c r="AB9" s="42" t="e">
        <f>mensuel!AB9/mensuel!AB$15</f>
        <v>#DIV/0!</v>
      </c>
      <c r="AC9" s="42" t="e">
        <f>mensuel!AC9/mensuel!AC$15</f>
        <v>#DIV/0!</v>
      </c>
      <c r="AD9" s="42" t="e">
        <f>mensuel!AD9/mensuel!AD$15</f>
        <v>#DIV/0!</v>
      </c>
      <c r="AE9" s="42" t="e">
        <f>mensuel!AE9/mensuel!AE$15</f>
        <v>#DIV/0!</v>
      </c>
      <c r="AF9" s="42" t="e">
        <f>mensuel!AF9/mensuel!AF$15</f>
        <v>#DIV/0!</v>
      </c>
      <c r="AG9" s="42" t="e">
        <f>mensuel!AG9/mensuel!AG$15</f>
        <v>#DIV/0!</v>
      </c>
      <c r="AH9" s="42" t="e">
        <f>mensuel!AH9/mensuel!AH$15</f>
        <v>#DIV/0!</v>
      </c>
      <c r="AI9" s="42" t="e">
        <f>mensuel!AI9/mensuel!AI$15</f>
        <v>#DIV/0!</v>
      </c>
      <c r="AJ9" s="42" t="e">
        <f>mensuel!AJ9/mensuel!AJ$15</f>
        <v>#DIV/0!</v>
      </c>
      <c r="AK9" s="42" t="e">
        <f>mensuel!AK9/mensuel!AK$15</f>
        <v>#DIV/0!</v>
      </c>
      <c r="AL9" s="42" t="e">
        <f>mensuel!AL9/mensuel!AL$15</f>
        <v>#DIV/0!</v>
      </c>
      <c r="AM9" s="42" t="e">
        <f>mensuel!AM9/mensuel!AM$15</f>
        <v>#DIV/0!</v>
      </c>
      <c r="AN9" s="42" t="e">
        <f>mensuel!AN9/mensuel!AN$15</f>
        <v>#DIV/0!</v>
      </c>
      <c r="AO9" s="42" t="e">
        <f>mensuel!AO9/mensuel!AO$15</f>
        <v>#DIV/0!</v>
      </c>
      <c r="AP9" s="42" t="e">
        <f>mensuel!AP9/mensuel!AP$15</f>
        <v>#DIV/0!</v>
      </c>
      <c r="AQ9" s="44" t="e">
        <f>mensuel!AQ9/mensuel!AQ$15</f>
        <v>#DIV/0!</v>
      </c>
      <c r="AR9" s="42" t="e">
        <f>mensuel!AR9/mensuel!AR$15</f>
        <v>#DIV/0!</v>
      </c>
      <c r="AS9" s="42" t="e">
        <f>mensuel!AS9/mensuel!AS$15</f>
        <v>#DIV/0!</v>
      </c>
      <c r="AT9" s="42" t="e">
        <f>mensuel!AT9/mensuel!AT$15</f>
        <v>#DIV/0!</v>
      </c>
      <c r="AU9" s="42" t="e">
        <f>mensuel!AU9/mensuel!AU$15</f>
        <v>#DIV/0!</v>
      </c>
      <c r="AV9" s="42" t="e">
        <f>mensuel!AV9/mensuel!AV$15</f>
        <v>#DIV/0!</v>
      </c>
      <c r="AW9" s="42" t="e">
        <f>mensuel!AW9/mensuel!AW$15</f>
        <v>#DIV/0!</v>
      </c>
      <c r="AX9" s="42" t="e">
        <f>mensuel!AX9/mensuel!AX$15</f>
        <v>#DIV/0!</v>
      </c>
      <c r="AY9" s="42" t="e">
        <f>mensuel!AY9/mensuel!AY$15</f>
        <v>#DIV/0!</v>
      </c>
      <c r="AZ9" s="42" t="e">
        <f>mensuel!AZ9/mensuel!AZ$15</f>
        <v>#DIV/0!</v>
      </c>
      <c r="BA9" s="42" t="e">
        <f>mensuel!BA9/mensuel!BA$15</f>
        <v>#DIV/0!</v>
      </c>
      <c r="BB9" s="42" t="e">
        <f>mensuel!BB9/mensuel!BB$15</f>
        <v>#DIV/0!</v>
      </c>
    </row>
    <row r="10" spans="1:54" x14ac:dyDescent="0.25">
      <c r="B10" s="39" t="s">
        <v>32</v>
      </c>
      <c r="C10" s="42" t="e">
        <f>mensuel!C10/mensuel!C$15</f>
        <v>#DIV/0!</v>
      </c>
      <c r="D10" s="42" t="e">
        <f>mensuel!D10/mensuel!D$15</f>
        <v>#DIV/0!</v>
      </c>
      <c r="E10" s="42" t="e">
        <f>mensuel!E10/mensuel!E$15</f>
        <v>#DIV/0!</v>
      </c>
      <c r="F10" s="42" t="e">
        <f>mensuel!F10/mensuel!F$15</f>
        <v>#VALUE!</v>
      </c>
      <c r="G10" s="42" t="e">
        <f>mensuel!G10/mensuel!G$15</f>
        <v>#DIV/0!</v>
      </c>
      <c r="H10" s="42" t="e">
        <f>mensuel!H10/mensuel!H$15</f>
        <v>#DIV/0!</v>
      </c>
      <c r="I10" s="42" t="e">
        <f>mensuel!I10/mensuel!I$15</f>
        <v>#DIV/0!</v>
      </c>
      <c r="J10" s="44" t="e">
        <f>mensuel!J10/mensuel!J$15</f>
        <v>#DIV/0!</v>
      </c>
      <c r="K10" s="42" t="e">
        <f>mensuel!K10/mensuel!K$15</f>
        <v>#DIV/0!</v>
      </c>
      <c r="L10" s="42" t="e">
        <f>mensuel!L10/mensuel!L$15</f>
        <v>#DIV/0!</v>
      </c>
      <c r="M10" s="42" t="e">
        <f>mensuel!M10/mensuel!M$15</f>
        <v>#DIV/0!</v>
      </c>
      <c r="N10" s="44" t="e">
        <f>mensuel!N10/mensuel!N$15</f>
        <v>#DIV/0!</v>
      </c>
      <c r="O10" s="42" t="e">
        <f>mensuel!O10/mensuel!O$15</f>
        <v>#DIV/0!</v>
      </c>
      <c r="P10" s="42" t="e">
        <f>mensuel!P10/mensuel!P$15</f>
        <v>#DIV/0!</v>
      </c>
      <c r="Q10" s="42" t="e">
        <f>mensuel!Q10/mensuel!Q$15</f>
        <v>#DIV/0!</v>
      </c>
      <c r="R10" s="44" t="e">
        <f>mensuel!R10/mensuel!R$15</f>
        <v>#DIV/0!</v>
      </c>
      <c r="S10" s="42" t="e">
        <f>mensuel!S10/mensuel!S$15</f>
        <v>#DIV/0!</v>
      </c>
      <c r="T10" s="42" t="e">
        <f>mensuel!T10/mensuel!T$15</f>
        <v>#DIV/0!</v>
      </c>
      <c r="U10" s="42" t="e">
        <f>mensuel!U10/mensuel!U$15</f>
        <v>#DIV/0!</v>
      </c>
      <c r="V10" s="42" t="e">
        <f>mensuel!V10/mensuel!V$15</f>
        <v>#DIV/0!</v>
      </c>
      <c r="W10" s="42" t="e">
        <f>mensuel!W10/mensuel!W$15</f>
        <v>#DIV/0!</v>
      </c>
      <c r="X10" s="42" t="e">
        <f>mensuel!X10/mensuel!X$15</f>
        <v>#DIV/0!</v>
      </c>
      <c r="Y10" s="42" t="e">
        <f>mensuel!Y10/mensuel!Y$15</f>
        <v>#DIV/0!</v>
      </c>
      <c r="Z10" s="42" t="e">
        <f>mensuel!Z10/mensuel!Z$15</f>
        <v>#DIV/0!</v>
      </c>
      <c r="AA10" s="42" t="e">
        <f>mensuel!AA10/mensuel!AA$15</f>
        <v>#DIV/0!</v>
      </c>
      <c r="AB10" s="42" t="e">
        <f>mensuel!AB10/mensuel!AB$15</f>
        <v>#DIV/0!</v>
      </c>
      <c r="AC10" s="42" t="e">
        <f>mensuel!AC10/mensuel!AC$15</f>
        <v>#DIV/0!</v>
      </c>
      <c r="AD10" s="42" t="e">
        <f>mensuel!AD10/mensuel!AD$15</f>
        <v>#DIV/0!</v>
      </c>
      <c r="AE10" s="42" t="e">
        <f>mensuel!AE10/mensuel!AE$15</f>
        <v>#DIV/0!</v>
      </c>
      <c r="AF10" s="42" t="e">
        <f>mensuel!AF10/mensuel!AF$15</f>
        <v>#DIV/0!</v>
      </c>
      <c r="AG10" s="42" t="e">
        <f>mensuel!AG10/mensuel!AG$15</f>
        <v>#DIV/0!</v>
      </c>
      <c r="AH10" s="42" t="e">
        <f>mensuel!AH10/mensuel!AH$15</f>
        <v>#DIV/0!</v>
      </c>
      <c r="AI10" s="42" t="e">
        <f>mensuel!AI10/mensuel!AI$15</f>
        <v>#DIV/0!</v>
      </c>
      <c r="AJ10" s="42" t="e">
        <f>mensuel!AJ10/mensuel!AJ$15</f>
        <v>#DIV/0!</v>
      </c>
      <c r="AK10" s="42" t="e">
        <f>mensuel!AK10/mensuel!AK$15</f>
        <v>#DIV/0!</v>
      </c>
      <c r="AL10" s="42" t="e">
        <f>mensuel!AL10/mensuel!AL$15</f>
        <v>#DIV/0!</v>
      </c>
      <c r="AM10" s="42" t="e">
        <f>mensuel!AM10/mensuel!AM$15</f>
        <v>#DIV/0!</v>
      </c>
      <c r="AN10" s="42" t="e">
        <f>mensuel!AN10/mensuel!AN$15</f>
        <v>#DIV/0!</v>
      </c>
      <c r="AO10" s="42" t="e">
        <f>mensuel!AO10/mensuel!AO$15</f>
        <v>#DIV/0!</v>
      </c>
      <c r="AP10" s="42" t="e">
        <f>mensuel!AP10/mensuel!AP$15</f>
        <v>#DIV/0!</v>
      </c>
      <c r="AQ10" s="44" t="e">
        <f>mensuel!AQ10/mensuel!AQ$15</f>
        <v>#DIV/0!</v>
      </c>
      <c r="AR10" s="42" t="e">
        <f>mensuel!AR10/mensuel!AR$15</f>
        <v>#DIV/0!</v>
      </c>
      <c r="AS10" s="42" t="e">
        <f>mensuel!AS10/mensuel!AS$15</f>
        <v>#DIV/0!</v>
      </c>
      <c r="AT10" s="42" t="e">
        <f>mensuel!AT10/mensuel!AT$15</f>
        <v>#DIV/0!</v>
      </c>
      <c r="AU10" s="42" t="e">
        <f>mensuel!AU10/mensuel!AU$15</f>
        <v>#DIV/0!</v>
      </c>
      <c r="AV10" s="42" t="e">
        <f>mensuel!AV10/mensuel!AV$15</f>
        <v>#DIV/0!</v>
      </c>
      <c r="AW10" s="42" t="e">
        <f>mensuel!AW10/mensuel!AW$15</f>
        <v>#DIV/0!</v>
      </c>
      <c r="AX10" s="42" t="e">
        <f>mensuel!AX10/mensuel!AX$15</f>
        <v>#DIV/0!</v>
      </c>
      <c r="AY10" s="42" t="e">
        <f>mensuel!AY10/mensuel!AY$15</f>
        <v>#DIV/0!</v>
      </c>
      <c r="AZ10" s="42" t="e">
        <f>mensuel!AZ10/mensuel!AZ$15</f>
        <v>#DIV/0!</v>
      </c>
      <c r="BA10" s="42" t="e">
        <f>mensuel!BA10/mensuel!BA$15</f>
        <v>#DIV/0!</v>
      </c>
      <c r="BB10" s="42" t="e">
        <f>mensuel!BB10/mensuel!BB$15</f>
        <v>#DIV/0!</v>
      </c>
    </row>
    <row r="11" spans="1:54" x14ac:dyDescent="0.25">
      <c r="B11" s="39" t="s">
        <v>33</v>
      </c>
      <c r="C11" s="42" t="e">
        <f>mensuel!C11/mensuel!C$15</f>
        <v>#DIV/0!</v>
      </c>
      <c r="D11" s="42" t="e">
        <f>mensuel!D11/mensuel!D$15</f>
        <v>#DIV/0!</v>
      </c>
      <c r="E11" s="42" t="e">
        <f>mensuel!E11/mensuel!E$15</f>
        <v>#DIV/0!</v>
      </c>
      <c r="F11" s="42" t="e">
        <f>mensuel!F11/mensuel!F$15</f>
        <v>#VALUE!</v>
      </c>
      <c r="G11" s="42" t="e">
        <f>mensuel!G11/mensuel!G$15</f>
        <v>#DIV/0!</v>
      </c>
      <c r="H11" s="42" t="e">
        <f>mensuel!H11/mensuel!H$15</f>
        <v>#DIV/0!</v>
      </c>
      <c r="I11" s="42" t="e">
        <f>mensuel!I11/mensuel!I$15</f>
        <v>#DIV/0!</v>
      </c>
      <c r="J11" s="44" t="e">
        <f>mensuel!J11/mensuel!J$15</f>
        <v>#DIV/0!</v>
      </c>
      <c r="K11" s="42" t="e">
        <f>mensuel!K11/mensuel!K$15</f>
        <v>#DIV/0!</v>
      </c>
      <c r="L11" s="42" t="e">
        <f>mensuel!L11/mensuel!L$15</f>
        <v>#DIV/0!</v>
      </c>
      <c r="M11" s="42" t="e">
        <f>mensuel!M11/mensuel!M$15</f>
        <v>#DIV/0!</v>
      </c>
      <c r="N11" s="44" t="e">
        <f>mensuel!N11/mensuel!N$15</f>
        <v>#DIV/0!</v>
      </c>
      <c r="O11" s="42" t="e">
        <f>mensuel!O11/mensuel!O$15</f>
        <v>#DIV/0!</v>
      </c>
      <c r="P11" s="42" t="e">
        <f>mensuel!P11/mensuel!P$15</f>
        <v>#DIV/0!</v>
      </c>
      <c r="Q11" s="42" t="e">
        <f>mensuel!Q11/mensuel!Q$15</f>
        <v>#DIV/0!</v>
      </c>
      <c r="R11" s="44" t="e">
        <f>mensuel!R11/mensuel!R$15</f>
        <v>#DIV/0!</v>
      </c>
      <c r="S11" s="42" t="e">
        <f>mensuel!S11/mensuel!S$15</f>
        <v>#DIV/0!</v>
      </c>
      <c r="T11" s="42" t="e">
        <f>mensuel!T11/mensuel!T$15</f>
        <v>#DIV/0!</v>
      </c>
      <c r="U11" s="42" t="e">
        <f>mensuel!U11/mensuel!U$15</f>
        <v>#DIV/0!</v>
      </c>
      <c r="V11" s="42" t="e">
        <f>mensuel!V11/mensuel!V$15</f>
        <v>#DIV/0!</v>
      </c>
      <c r="W11" s="42" t="e">
        <f>mensuel!W11/mensuel!W$15</f>
        <v>#DIV/0!</v>
      </c>
      <c r="X11" s="42" t="e">
        <f>mensuel!X11/mensuel!X$15</f>
        <v>#DIV/0!</v>
      </c>
      <c r="Y11" s="42" t="e">
        <f>mensuel!Y11/mensuel!Y$15</f>
        <v>#DIV/0!</v>
      </c>
      <c r="Z11" s="42" t="e">
        <f>mensuel!Z11/mensuel!Z$15</f>
        <v>#DIV/0!</v>
      </c>
      <c r="AA11" s="42" t="e">
        <f>mensuel!AA11/mensuel!AA$15</f>
        <v>#DIV/0!</v>
      </c>
      <c r="AB11" s="42" t="e">
        <f>mensuel!AB11/mensuel!AB$15</f>
        <v>#DIV/0!</v>
      </c>
      <c r="AC11" s="42" t="e">
        <f>mensuel!AC11/mensuel!AC$15</f>
        <v>#DIV/0!</v>
      </c>
      <c r="AD11" s="42" t="e">
        <f>mensuel!AD11/mensuel!AD$15</f>
        <v>#DIV/0!</v>
      </c>
      <c r="AE11" s="42" t="e">
        <f>mensuel!AE11/mensuel!AE$15</f>
        <v>#DIV/0!</v>
      </c>
      <c r="AF11" s="42" t="e">
        <f>mensuel!AF11/mensuel!AF$15</f>
        <v>#DIV/0!</v>
      </c>
      <c r="AG11" s="42" t="e">
        <f>mensuel!AG11/mensuel!AG$15</f>
        <v>#DIV/0!</v>
      </c>
      <c r="AH11" s="42" t="e">
        <f>mensuel!AH11/mensuel!AH$15</f>
        <v>#DIV/0!</v>
      </c>
      <c r="AI11" s="42" t="e">
        <f>mensuel!AI11/mensuel!AI$15</f>
        <v>#DIV/0!</v>
      </c>
      <c r="AJ11" s="42" t="e">
        <f>mensuel!AJ11/mensuel!AJ$15</f>
        <v>#DIV/0!</v>
      </c>
      <c r="AK11" s="42" t="e">
        <f>mensuel!AK11/mensuel!AK$15</f>
        <v>#DIV/0!</v>
      </c>
      <c r="AL11" s="42" t="e">
        <f>mensuel!AL11/mensuel!AL$15</f>
        <v>#DIV/0!</v>
      </c>
      <c r="AM11" s="42" t="e">
        <f>mensuel!AM11/mensuel!AM$15</f>
        <v>#DIV/0!</v>
      </c>
      <c r="AN11" s="42" t="e">
        <f>mensuel!AN11/mensuel!AN$15</f>
        <v>#DIV/0!</v>
      </c>
      <c r="AO11" s="42" t="e">
        <f>mensuel!AO11/mensuel!AO$15</f>
        <v>#DIV/0!</v>
      </c>
      <c r="AP11" s="42" t="e">
        <f>mensuel!AP11/mensuel!AP$15</f>
        <v>#DIV/0!</v>
      </c>
      <c r="AQ11" s="44" t="e">
        <f>mensuel!AQ11/mensuel!AQ$15</f>
        <v>#DIV/0!</v>
      </c>
      <c r="AR11" s="42" t="e">
        <f>mensuel!AR11/mensuel!AR$15</f>
        <v>#DIV/0!</v>
      </c>
      <c r="AS11" s="42" t="e">
        <f>mensuel!AS11/mensuel!AS$15</f>
        <v>#DIV/0!</v>
      </c>
      <c r="AT11" s="42" t="e">
        <f>mensuel!AT11/mensuel!AT$15</f>
        <v>#DIV/0!</v>
      </c>
      <c r="AU11" s="42" t="e">
        <f>mensuel!AU11/mensuel!AU$15</f>
        <v>#DIV/0!</v>
      </c>
      <c r="AV11" s="42" t="e">
        <f>mensuel!AV11/mensuel!AV$15</f>
        <v>#DIV/0!</v>
      </c>
      <c r="AW11" s="42" t="e">
        <f>mensuel!AW11/mensuel!AW$15</f>
        <v>#DIV/0!</v>
      </c>
      <c r="AX11" s="42" t="e">
        <f>mensuel!AX11/mensuel!AX$15</f>
        <v>#DIV/0!</v>
      </c>
      <c r="AY11" s="42" t="e">
        <f>mensuel!AY11/mensuel!AY$15</f>
        <v>#DIV/0!</v>
      </c>
      <c r="AZ11" s="42" t="e">
        <f>mensuel!AZ11/mensuel!AZ$15</f>
        <v>#DIV/0!</v>
      </c>
      <c r="BA11" s="42" t="e">
        <f>mensuel!BA11/mensuel!BA$15</f>
        <v>#DIV/0!</v>
      </c>
      <c r="BB11" s="42" t="e">
        <f>mensuel!BB11/mensuel!BB$15</f>
        <v>#DIV/0!</v>
      </c>
    </row>
    <row r="12" spans="1:54" x14ac:dyDescent="0.25">
      <c r="B12" s="39" t="s">
        <v>34</v>
      </c>
      <c r="C12" s="42" t="e">
        <f>mensuel!C12/mensuel!C$15</f>
        <v>#DIV/0!</v>
      </c>
      <c r="D12" s="42" t="e">
        <f>mensuel!D12/mensuel!D$15</f>
        <v>#DIV/0!</v>
      </c>
      <c r="E12" s="42" t="e">
        <f>mensuel!E12/mensuel!E$15</f>
        <v>#DIV/0!</v>
      </c>
      <c r="F12" s="42" t="e">
        <f>mensuel!F12/mensuel!F$15</f>
        <v>#VALUE!</v>
      </c>
      <c r="G12" s="42" t="e">
        <f>mensuel!G12/mensuel!G$15</f>
        <v>#DIV/0!</v>
      </c>
      <c r="H12" s="42" t="e">
        <f>mensuel!H12/mensuel!H$15</f>
        <v>#DIV/0!</v>
      </c>
      <c r="I12" s="42" t="e">
        <f>mensuel!I12/mensuel!I$15</f>
        <v>#DIV/0!</v>
      </c>
      <c r="J12" s="44" t="e">
        <f>mensuel!J12/mensuel!J$15</f>
        <v>#DIV/0!</v>
      </c>
      <c r="K12" s="42" t="e">
        <f>mensuel!K12/mensuel!K$15</f>
        <v>#DIV/0!</v>
      </c>
      <c r="L12" s="42" t="e">
        <f>mensuel!L12/mensuel!L$15</f>
        <v>#DIV/0!</v>
      </c>
      <c r="M12" s="42" t="e">
        <f>mensuel!M12/mensuel!M$15</f>
        <v>#DIV/0!</v>
      </c>
      <c r="N12" s="44" t="e">
        <f>mensuel!N12/mensuel!N$15</f>
        <v>#DIV/0!</v>
      </c>
      <c r="O12" s="42" t="e">
        <f>mensuel!O12/mensuel!O$15</f>
        <v>#DIV/0!</v>
      </c>
      <c r="P12" s="42" t="e">
        <f>mensuel!P12/mensuel!P$15</f>
        <v>#DIV/0!</v>
      </c>
      <c r="Q12" s="42" t="e">
        <f>mensuel!Q12/mensuel!Q$15</f>
        <v>#DIV/0!</v>
      </c>
      <c r="R12" s="44" t="e">
        <f>mensuel!R12/mensuel!R$15</f>
        <v>#DIV/0!</v>
      </c>
      <c r="S12" s="42" t="e">
        <f>mensuel!S12/mensuel!S$15</f>
        <v>#DIV/0!</v>
      </c>
      <c r="T12" s="42" t="e">
        <f>mensuel!T12/mensuel!T$15</f>
        <v>#DIV/0!</v>
      </c>
      <c r="U12" s="42" t="e">
        <f>mensuel!U12/mensuel!U$15</f>
        <v>#DIV/0!</v>
      </c>
      <c r="V12" s="42" t="e">
        <f>mensuel!V12/mensuel!V$15</f>
        <v>#DIV/0!</v>
      </c>
      <c r="W12" s="42" t="e">
        <f>mensuel!W12/mensuel!W$15</f>
        <v>#DIV/0!</v>
      </c>
      <c r="X12" s="42" t="e">
        <f>mensuel!X12/mensuel!X$15</f>
        <v>#DIV/0!</v>
      </c>
      <c r="Y12" s="42" t="e">
        <f>mensuel!Y12/mensuel!Y$15</f>
        <v>#DIV/0!</v>
      </c>
      <c r="Z12" s="42" t="e">
        <f>mensuel!Z12/mensuel!Z$15</f>
        <v>#DIV/0!</v>
      </c>
      <c r="AA12" s="42" t="e">
        <f>mensuel!AA12/mensuel!AA$15</f>
        <v>#DIV/0!</v>
      </c>
      <c r="AB12" s="42" t="e">
        <f>mensuel!AB12/mensuel!AB$15</f>
        <v>#DIV/0!</v>
      </c>
      <c r="AC12" s="42" t="e">
        <f>mensuel!AC12/mensuel!AC$15</f>
        <v>#DIV/0!</v>
      </c>
      <c r="AD12" s="42" t="e">
        <f>mensuel!AD12/mensuel!AD$15</f>
        <v>#DIV/0!</v>
      </c>
      <c r="AE12" s="42" t="e">
        <f>mensuel!AE12/mensuel!AE$15</f>
        <v>#DIV/0!</v>
      </c>
      <c r="AF12" s="42" t="e">
        <f>mensuel!AF12/mensuel!AF$15</f>
        <v>#DIV/0!</v>
      </c>
      <c r="AG12" s="42" t="e">
        <f>mensuel!AG12/mensuel!AG$15</f>
        <v>#DIV/0!</v>
      </c>
      <c r="AH12" s="42" t="e">
        <f>mensuel!AH12/mensuel!AH$15</f>
        <v>#DIV/0!</v>
      </c>
      <c r="AI12" s="42" t="e">
        <f>mensuel!AI12/mensuel!AI$15</f>
        <v>#DIV/0!</v>
      </c>
      <c r="AJ12" s="42" t="e">
        <f>mensuel!AJ12/mensuel!AJ$15</f>
        <v>#DIV/0!</v>
      </c>
      <c r="AK12" s="42" t="e">
        <f>mensuel!AK12/mensuel!AK$15</f>
        <v>#DIV/0!</v>
      </c>
      <c r="AL12" s="42" t="e">
        <f>mensuel!AL12/mensuel!AL$15</f>
        <v>#DIV/0!</v>
      </c>
      <c r="AM12" s="42" t="e">
        <f>mensuel!AM12/mensuel!AM$15</f>
        <v>#DIV/0!</v>
      </c>
      <c r="AN12" s="42" t="e">
        <f>mensuel!AN12/mensuel!AN$15</f>
        <v>#DIV/0!</v>
      </c>
      <c r="AO12" s="42" t="e">
        <f>mensuel!AO12/mensuel!AO$15</f>
        <v>#DIV/0!</v>
      </c>
      <c r="AP12" s="42" t="e">
        <f>mensuel!AP12/mensuel!AP$15</f>
        <v>#DIV/0!</v>
      </c>
      <c r="AQ12" s="44" t="e">
        <f>mensuel!AQ12/mensuel!AQ$15</f>
        <v>#DIV/0!</v>
      </c>
      <c r="AR12" s="42" t="e">
        <f>mensuel!AR12/mensuel!AR$15</f>
        <v>#DIV/0!</v>
      </c>
      <c r="AS12" s="42" t="e">
        <f>mensuel!AS12/mensuel!AS$15</f>
        <v>#DIV/0!</v>
      </c>
      <c r="AT12" s="42" t="e">
        <f>mensuel!AT12/mensuel!AT$15</f>
        <v>#DIV/0!</v>
      </c>
      <c r="AU12" s="42" t="e">
        <f>mensuel!AU12/mensuel!AU$15</f>
        <v>#DIV/0!</v>
      </c>
      <c r="AV12" s="42" t="e">
        <f>mensuel!AV12/mensuel!AV$15</f>
        <v>#DIV/0!</v>
      </c>
      <c r="AW12" s="42" t="e">
        <f>mensuel!AW12/mensuel!AW$15</f>
        <v>#DIV/0!</v>
      </c>
      <c r="AX12" s="42" t="e">
        <f>mensuel!AX12/mensuel!AX$15</f>
        <v>#DIV/0!</v>
      </c>
      <c r="AY12" s="42" t="e">
        <f>mensuel!AY12/mensuel!AY$15</f>
        <v>#DIV/0!</v>
      </c>
      <c r="AZ12" s="42" t="e">
        <f>mensuel!AZ12/mensuel!AZ$15</f>
        <v>#DIV/0!</v>
      </c>
      <c r="BA12" s="42" t="e">
        <f>mensuel!BA12/mensuel!BA$15</f>
        <v>#DIV/0!</v>
      </c>
      <c r="BB12" s="42" t="e">
        <f>mensuel!BB12/mensuel!BB$15</f>
        <v>#DIV/0!</v>
      </c>
    </row>
    <row r="13" spans="1:54" x14ac:dyDescent="0.25">
      <c r="B13" s="39" t="s">
        <v>35</v>
      </c>
      <c r="C13" s="42" t="e">
        <f>mensuel!C13/mensuel!C$15</f>
        <v>#DIV/0!</v>
      </c>
      <c r="D13" s="42" t="e">
        <f>mensuel!D13/mensuel!D$15</f>
        <v>#DIV/0!</v>
      </c>
      <c r="E13" s="42" t="e">
        <f>mensuel!E13/mensuel!E$15</f>
        <v>#DIV/0!</v>
      </c>
      <c r="F13" s="42" t="e">
        <f>mensuel!F13/mensuel!F$15</f>
        <v>#VALUE!</v>
      </c>
      <c r="G13" s="42" t="e">
        <f>mensuel!G13/mensuel!G$15</f>
        <v>#DIV/0!</v>
      </c>
      <c r="H13" s="42" t="e">
        <f>mensuel!H13/mensuel!H$15</f>
        <v>#DIV/0!</v>
      </c>
      <c r="I13" s="42" t="e">
        <f>mensuel!I13/mensuel!I$15</f>
        <v>#DIV/0!</v>
      </c>
      <c r="J13" s="44" t="e">
        <f>mensuel!J13/mensuel!J$15</f>
        <v>#DIV/0!</v>
      </c>
      <c r="K13" s="42" t="e">
        <f>mensuel!K13/mensuel!K$15</f>
        <v>#DIV/0!</v>
      </c>
      <c r="L13" s="42" t="e">
        <f>mensuel!L13/mensuel!L$15</f>
        <v>#DIV/0!</v>
      </c>
      <c r="M13" s="42" t="e">
        <f>mensuel!M13/mensuel!M$15</f>
        <v>#DIV/0!</v>
      </c>
      <c r="N13" s="44" t="e">
        <f>mensuel!N13/mensuel!N$15</f>
        <v>#DIV/0!</v>
      </c>
      <c r="O13" s="42" t="e">
        <f>mensuel!O13/mensuel!O$15</f>
        <v>#DIV/0!</v>
      </c>
      <c r="P13" s="42" t="e">
        <f>mensuel!P13/mensuel!P$15</f>
        <v>#DIV/0!</v>
      </c>
      <c r="Q13" s="42" t="e">
        <f>mensuel!Q13/mensuel!Q$15</f>
        <v>#DIV/0!</v>
      </c>
      <c r="R13" s="44" t="e">
        <f>mensuel!R13/mensuel!R$15</f>
        <v>#DIV/0!</v>
      </c>
      <c r="S13" s="42" t="e">
        <f>mensuel!S13/mensuel!S$15</f>
        <v>#DIV/0!</v>
      </c>
      <c r="T13" s="42" t="e">
        <f>mensuel!T13/mensuel!T$15</f>
        <v>#DIV/0!</v>
      </c>
      <c r="U13" s="42" t="e">
        <f>mensuel!U13/mensuel!U$15</f>
        <v>#DIV/0!</v>
      </c>
      <c r="V13" s="42" t="e">
        <f>mensuel!V13/mensuel!V$15</f>
        <v>#DIV/0!</v>
      </c>
      <c r="W13" s="42" t="e">
        <f>mensuel!W13/mensuel!W$15</f>
        <v>#DIV/0!</v>
      </c>
      <c r="X13" s="42" t="e">
        <f>mensuel!X13/mensuel!X$15</f>
        <v>#DIV/0!</v>
      </c>
      <c r="Y13" s="42" t="e">
        <f>mensuel!Y13/mensuel!Y$15</f>
        <v>#DIV/0!</v>
      </c>
      <c r="Z13" s="42" t="e">
        <f>mensuel!Z13/mensuel!Z$15</f>
        <v>#DIV/0!</v>
      </c>
      <c r="AA13" s="42" t="e">
        <f>mensuel!AA13/mensuel!AA$15</f>
        <v>#DIV/0!</v>
      </c>
      <c r="AB13" s="42" t="e">
        <f>mensuel!AB13/mensuel!AB$15</f>
        <v>#DIV/0!</v>
      </c>
      <c r="AC13" s="42" t="e">
        <f>mensuel!AC13/mensuel!AC$15</f>
        <v>#DIV/0!</v>
      </c>
      <c r="AD13" s="42" t="e">
        <f>mensuel!AD13/mensuel!AD$15</f>
        <v>#DIV/0!</v>
      </c>
      <c r="AE13" s="42" t="e">
        <f>mensuel!AE13/mensuel!AE$15</f>
        <v>#DIV/0!</v>
      </c>
      <c r="AF13" s="42" t="e">
        <f>mensuel!AF13/mensuel!AF$15</f>
        <v>#DIV/0!</v>
      </c>
      <c r="AG13" s="42" t="e">
        <f>mensuel!AG13/mensuel!AG$15</f>
        <v>#DIV/0!</v>
      </c>
      <c r="AH13" s="42" t="e">
        <f>mensuel!AH13/mensuel!AH$15</f>
        <v>#DIV/0!</v>
      </c>
      <c r="AI13" s="42" t="e">
        <f>mensuel!AI13/mensuel!AI$15</f>
        <v>#DIV/0!</v>
      </c>
      <c r="AJ13" s="42" t="e">
        <f>mensuel!AJ13/mensuel!AJ$15</f>
        <v>#DIV/0!</v>
      </c>
      <c r="AK13" s="42" t="e">
        <f>mensuel!AK13/mensuel!AK$15</f>
        <v>#DIV/0!</v>
      </c>
      <c r="AL13" s="42" t="e">
        <f>mensuel!AL13/mensuel!AL$15</f>
        <v>#DIV/0!</v>
      </c>
      <c r="AM13" s="42" t="e">
        <f>mensuel!AM13/mensuel!AM$15</f>
        <v>#DIV/0!</v>
      </c>
      <c r="AN13" s="42" t="e">
        <f>mensuel!AN13/mensuel!AN$15</f>
        <v>#DIV/0!</v>
      </c>
      <c r="AO13" s="42" t="e">
        <f>mensuel!AO13/mensuel!AO$15</f>
        <v>#DIV/0!</v>
      </c>
      <c r="AP13" s="42" t="e">
        <f>mensuel!AP13/mensuel!AP$15</f>
        <v>#DIV/0!</v>
      </c>
      <c r="AQ13" s="44" t="e">
        <f>mensuel!AQ13/mensuel!AQ$15</f>
        <v>#DIV/0!</v>
      </c>
      <c r="AR13" s="42" t="e">
        <f>mensuel!AR13/mensuel!AR$15</f>
        <v>#DIV/0!</v>
      </c>
      <c r="AS13" s="42" t="e">
        <f>mensuel!AS13/mensuel!AS$15</f>
        <v>#DIV/0!</v>
      </c>
      <c r="AT13" s="42" t="e">
        <f>mensuel!AT13/mensuel!AT$15</f>
        <v>#DIV/0!</v>
      </c>
      <c r="AU13" s="42" t="e">
        <f>mensuel!AU13/mensuel!AU$15</f>
        <v>#DIV/0!</v>
      </c>
      <c r="AV13" s="42" t="e">
        <f>mensuel!AV13/mensuel!AV$15</f>
        <v>#DIV/0!</v>
      </c>
      <c r="AW13" s="42" t="e">
        <f>mensuel!AW13/mensuel!AW$15</f>
        <v>#DIV/0!</v>
      </c>
      <c r="AX13" s="42" t="e">
        <f>mensuel!AX13/mensuel!AX$15</f>
        <v>#DIV/0!</v>
      </c>
      <c r="AY13" s="42" t="e">
        <f>mensuel!AY13/mensuel!AY$15</f>
        <v>#DIV/0!</v>
      </c>
      <c r="AZ13" s="42" t="e">
        <f>mensuel!AZ13/mensuel!AZ$15</f>
        <v>#DIV/0!</v>
      </c>
      <c r="BA13" s="42" t="e">
        <f>mensuel!BA13/mensuel!BA$15</f>
        <v>#DIV/0!</v>
      </c>
      <c r="BB13" s="42" t="e">
        <f>mensuel!BB13/mensuel!BB$15</f>
        <v>#DIV/0!</v>
      </c>
    </row>
    <row r="14" spans="1:54" x14ac:dyDescent="0.25">
      <c r="B14" s="39" t="s">
        <v>36</v>
      </c>
      <c r="C14" s="42" t="e">
        <f>mensuel!C14/mensuel!C$15</f>
        <v>#DIV/0!</v>
      </c>
      <c r="D14" s="42" t="e">
        <f>mensuel!D14/mensuel!D$15</f>
        <v>#DIV/0!</v>
      </c>
      <c r="E14" s="42" t="e">
        <f>mensuel!E14/mensuel!E$15</f>
        <v>#DIV/0!</v>
      </c>
      <c r="F14" s="42" t="e">
        <f>mensuel!F14/mensuel!F$15</f>
        <v>#VALUE!</v>
      </c>
      <c r="G14" s="42" t="e">
        <f>mensuel!G14/mensuel!G$15</f>
        <v>#DIV/0!</v>
      </c>
      <c r="H14" s="42" t="e">
        <f>mensuel!H14/mensuel!H$15</f>
        <v>#DIV/0!</v>
      </c>
      <c r="I14" s="42" t="e">
        <f>mensuel!I14/mensuel!I$15</f>
        <v>#DIV/0!</v>
      </c>
      <c r="J14" s="44" t="e">
        <f>mensuel!J14/mensuel!J$15</f>
        <v>#DIV/0!</v>
      </c>
      <c r="K14" s="42" t="e">
        <f>mensuel!K14/mensuel!K$15</f>
        <v>#DIV/0!</v>
      </c>
      <c r="L14" s="42" t="e">
        <f>mensuel!L14/mensuel!L$15</f>
        <v>#DIV/0!</v>
      </c>
      <c r="M14" s="42" t="e">
        <f>mensuel!M14/mensuel!M$15</f>
        <v>#DIV/0!</v>
      </c>
      <c r="N14" s="44" t="e">
        <f>mensuel!N14/mensuel!N$15</f>
        <v>#DIV/0!</v>
      </c>
      <c r="O14" s="42" t="e">
        <f>mensuel!O14/mensuel!O$15</f>
        <v>#DIV/0!</v>
      </c>
      <c r="P14" s="42" t="e">
        <f>mensuel!P14/mensuel!P$15</f>
        <v>#DIV/0!</v>
      </c>
      <c r="Q14" s="42" t="e">
        <f>mensuel!Q14/mensuel!Q$15</f>
        <v>#DIV/0!</v>
      </c>
      <c r="R14" s="44" t="e">
        <f>mensuel!R14/mensuel!R$15</f>
        <v>#DIV/0!</v>
      </c>
      <c r="S14" s="42" t="e">
        <f>mensuel!S14/mensuel!S$15</f>
        <v>#DIV/0!</v>
      </c>
      <c r="T14" s="42" t="e">
        <f>mensuel!T14/mensuel!T$15</f>
        <v>#DIV/0!</v>
      </c>
      <c r="U14" s="42" t="e">
        <f>mensuel!U14/mensuel!U$15</f>
        <v>#DIV/0!</v>
      </c>
      <c r="V14" s="42" t="e">
        <f>mensuel!V14/mensuel!V$15</f>
        <v>#DIV/0!</v>
      </c>
      <c r="W14" s="42" t="e">
        <f>mensuel!W14/mensuel!W$15</f>
        <v>#DIV/0!</v>
      </c>
      <c r="X14" s="42" t="e">
        <f>mensuel!X14/mensuel!X$15</f>
        <v>#DIV/0!</v>
      </c>
      <c r="Y14" s="42" t="e">
        <f>mensuel!Y14/mensuel!Y$15</f>
        <v>#DIV/0!</v>
      </c>
      <c r="Z14" s="42" t="e">
        <f>mensuel!Z14/mensuel!Z$15</f>
        <v>#DIV/0!</v>
      </c>
      <c r="AA14" s="42" t="e">
        <f>mensuel!AA14/mensuel!AA$15</f>
        <v>#DIV/0!</v>
      </c>
      <c r="AB14" s="42" t="e">
        <f>mensuel!AB14/mensuel!AB$15</f>
        <v>#DIV/0!</v>
      </c>
      <c r="AC14" s="42" t="e">
        <f>mensuel!AC14/mensuel!AC$15</f>
        <v>#DIV/0!</v>
      </c>
      <c r="AD14" s="42" t="e">
        <f>mensuel!AD14/mensuel!AD$15</f>
        <v>#DIV/0!</v>
      </c>
      <c r="AE14" s="42" t="e">
        <f>mensuel!AE14/mensuel!AE$15</f>
        <v>#DIV/0!</v>
      </c>
      <c r="AF14" s="42" t="e">
        <f>mensuel!AF14/mensuel!AF$15</f>
        <v>#DIV/0!</v>
      </c>
      <c r="AG14" s="42" t="e">
        <f>mensuel!AG14/mensuel!AG$15</f>
        <v>#DIV/0!</v>
      </c>
      <c r="AH14" s="42" t="e">
        <f>mensuel!AH14/mensuel!AH$15</f>
        <v>#DIV/0!</v>
      </c>
      <c r="AI14" s="42" t="e">
        <f>mensuel!AI14/mensuel!AI$15</f>
        <v>#DIV/0!</v>
      </c>
      <c r="AJ14" s="42" t="e">
        <f>mensuel!AJ14/mensuel!AJ$15</f>
        <v>#DIV/0!</v>
      </c>
      <c r="AK14" s="42" t="e">
        <f>mensuel!AK14/mensuel!AK$15</f>
        <v>#DIV/0!</v>
      </c>
      <c r="AL14" s="42" t="e">
        <f>mensuel!AL14/mensuel!AL$15</f>
        <v>#DIV/0!</v>
      </c>
      <c r="AM14" s="42" t="e">
        <f>mensuel!AM14/mensuel!AM$15</f>
        <v>#DIV/0!</v>
      </c>
      <c r="AN14" s="42" t="e">
        <f>mensuel!AN14/mensuel!AN$15</f>
        <v>#DIV/0!</v>
      </c>
      <c r="AO14" s="42" t="e">
        <f>mensuel!AO14/mensuel!AO$15</f>
        <v>#DIV/0!</v>
      </c>
      <c r="AP14" s="42" t="e">
        <f>mensuel!AP14/mensuel!AP$15</f>
        <v>#DIV/0!</v>
      </c>
      <c r="AQ14" s="44" t="e">
        <f>mensuel!AQ14/mensuel!AQ$15</f>
        <v>#DIV/0!</v>
      </c>
      <c r="AR14" s="42" t="e">
        <f>mensuel!AR14/mensuel!AR$15</f>
        <v>#DIV/0!</v>
      </c>
      <c r="AS14" s="42" t="e">
        <f>mensuel!AS14/mensuel!AS$15</f>
        <v>#DIV/0!</v>
      </c>
      <c r="AT14" s="42" t="e">
        <f>mensuel!AT14/mensuel!AT$15</f>
        <v>#DIV/0!</v>
      </c>
      <c r="AU14" s="42" t="e">
        <f>mensuel!AU14/mensuel!AU$15</f>
        <v>#DIV/0!</v>
      </c>
      <c r="AV14" s="42" t="e">
        <f>mensuel!AV14/mensuel!AV$15</f>
        <v>#DIV/0!</v>
      </c>
      <c r="AW14" s="42" t="e">
        <f>mensuel!AW14/mensuel!AW$15</f>
        <v>#DIV/0!</v>
      </c>
      <c r="AX14" s="42" t="e">
        <f>mensuel!AX14/mensuel!AX$15</f>
        <v>#DIV/0!</v>
      </c>
      <c r="AY14" s="42" t="e">
        <f>mensuel!AY14/mensuel!AY$15</f>
        <v>#DIV/0!</v>
      </c>
      <c r="AZ14" s="42" t="e">
        <f>mensuel!AZ14/mensuel!AZ$15</f>
        <v>#DIV/0!</v>
      </c>
      <c r="BA14" s="42" t="e">
        <f>mensuel!BA14/mensuel!BA$15</f>
        <v>#DIV/0!</v>
      </c>
      <c r="BB14" s="42" t="e">
        <f>mensuel!BB14/mensuel!BB$15</f>
        <v>#DIV/0!</v>
      </c>
    </row>
    <row r="15" spans="1:54" x14ac:dyDescent="0.25">
      <c r="B15" s="40" t="s">
        <v>37</v>
      </c>
      <c r="C15" s="43" t="e">
        <f>mensuel!C15/mensuel!$C$15</f>
        <v>#DIV/0!</v>
      </c>
      <c r="D15" s="43" t="e">
        <f>mensuel!D15/mensuel!$C$15</f>
        <v>#DIV/0!</v>
      </c>
      <c r="E15" s="43" t="e">
        <f>mensuel!E15/mensuel!$C$15</f>
        <v>#DIV/0!</v>
      </c>
      <c r="F15" s="43" t="e">
        <f>mensuel!F15/mensuel!$C$15</f>
        <v>#DIV/0!</v>
      </c>
      <c r="G15" s="43" t="e">
        <f>mensuel!G15/mensuel!$C$15</f>
        <v>#DIV/0!</v>
      </c>
      <c r="H15" s="43" t="e">
        <f>mensuel!H15/mensuel!$C$15</f>
        <v>#DIV/0!</v>
      </c>
      <c r="I15" s="43" t="e">
        <f>mensuel!I15/mensuel!$C$15</f>
        <v>#DIV/0!</v>
      </c>
      <c r="J15" s="43" t="e">
        <f>mensuel!J15/mensuel!$C$15</f>
        <v>#DIV/0!</v>
      </c>
      <c r="K15" s="43" t="e">
        <f>mensuel!K15/mensuel!$C$15</f>
        <v>#DIV/0!</v>
      </c>
      <c r="L15" s="43" t="e">
        <f>mensuel!L15/mensuel!$C$15</f>
        <v>#DIV/0!</v>
      </c>
      <c r="M15" s="43" t="e">
        <f>mensuel!M15/mensuel!$C$15</f>
        <v>#DIV/0!</v>
      </c>
      <c r="N15" s="43" t="e">
        <f>mensuel!N15/mensuel!$C$15</f>
        <v>#DIV/0!</v>
      </c>
      <c r="O15" s="43" t="e">
        <f>mensuel!O15/mensuel!$C$15</f>
        <v>#DIV/0!</v>
      </c>
      <c r="P15" s="43" t="e">
        <f>mensuel!P15/mensuel!$C$15</f>
        <v>#DIV/0!</v>
      </c>
      <c r="Q15" s="43" t="e">
        <f>mensuel!Q15/mensuel!$C$15</f>
        <v>#DIV/0!</v>
      </c>
      <c r="R15" s="43" t="e">
        <f>mensuel!R15/mensuel!$C$15</f>
        <v>#DIV/0!</v>
      </c>
      <c r="S15" s="43" t="e">
        <f>mensuel!S15/mensuel!$C$15</f>
        <v>#DIV/0!</v>
      </c>
      <c r="T15" s="43" t="e">
        <f>mensuel!T15/mensuel!$C$15</f>
        <v>#DIV/0!</v>
      </c>
      <c r="U15" s="43" t="e">
        <f>mensuel!U15/mensuel!$C$15</f>
        <v>#DIV/0!</v>
      </c>
      <c r="V15" s="43" t="e">
        <f>mensuel!V15/mensuel!$C$15</f>
        <v>#DIV/0!</v>
      </c>
      <c r="W15" s="43" t="e">
        <f>mensuel!W15/mensuel!$C$15</f>
        <v>#DIV/0!</v>
      </c>
      <c r="X15" s="43" t="e">
        <f>mensuel!X15/mensuel!$C$15</f>
        <v>#DIV/0!</v>
      </c>
      <c r="Y15" s="43" t="e">
        <f>mensuel!Y15/mensuel!$C$15</f>
        <v>#DIV/0!</v>
      </c>
      <c r="Z15" s="43" t="e">
        <f>mensuel!Z15/mensuel!$C$15</f>
        <v>#DIV/0!</v>
      </c>
      <c r="AA15" s="43" t="e">
        <f>mensuel!AA15/mensuel!$C$15</f>
        <v>#DIV/0!</v>
      </c>
      <c r="AB15" s="43" t="e">
        <f>mensuel!AB15/mensuel!$C$15</f>
        <v>#DIV/0!</v>
      </c>
      <c r="AC15" s="43" t="e">
        <f>mensuel!AC15/mensuel!$C$15</f>
        <v>#DIV/0!</v>
      </c>
      <c r="AD15" s="43" t="e">
        <f>mensuel!AD15/mensuel!$C$15</f>
        <v>#DIV/0!</v>
      </c>
      <c r="AE15" s="43" t="e">
        <f>mensuel!AE15/mensuel!$C$15</f>
        <v>#DIV/0!</v>
      </c>
      <c r="AF15" s="43" t="e">
        <f>mensuel!AF15/mensuel!$C$15</f>
        <v>#DIV/0!</v>
      </c>
      <c r="AG15" s="43" t="e">
        <f>mensuel!AG15/mensuel!$C$15</f>
        <v>#DIV/0!</v>
      </c>
      <c r="AH15" s="43" t="e">
        <f>mensuel!AH15/mensuel!$C$15</f>
        <v>#DIV/0!</v>
      </c>
      <c r="AI15" s="43" t="e">
        <f>mensuel!AI15/mensuel!$C$15</f>
        <v>#DIV/0!</v>
      </c>
      <c r="AJ15" s="43" t="e">
        <f>mensuel!AJ15/mensuel!$C$15</f>
        <v>#DIV/0!</v>
      </c>
      <c r="AK15" s="43" t="e">
        <f>mensuel!AK15/mensuel!$C$15</f>
        <v>#DIV/0!</v>
      </c>
      <c r="AL15" s="43" t="e">
        <f>mensuel!AL15/mensuel!$C$15</f>
        <v>#DIV/0!</v>
      </c>
      <c r="AM15" s="43" t="e">
        <f>mensuel!AM15/mensuel!$C$15</f>
        <v>#DIV/0!</v>
      </c>
      <c r="AN15" s="43" t="e">
        <f>mensuel!AN15/mensuel!$C$15</f>
        <v>#DIV/0!</v>
      </c>
      <c r="AO15" s="43" t="e">
        <f>mensuel!AO15/mensuel!$C$15</f>
        <v>#DIV/0!</v>
      </c>
      <c r="AP15" s="43" t="e">
        <f>mensuel!AP15/mensuel!$C$15</f>
        <v>#DIV/0!</v>
      </c>
      <c r="AQ15" s="43" t="e">
        <f>mensuel!AQ15/mensuel!$C$15</f>
        <v>#DIV/0!</v>
      </c>
      <c r="AR15" s="43" t="e">
        <f>mensuel!AR15/mensuel!$C$15</f>
        <v>#DIV/0!</v>
      </c>
      <c r="AS15" s="43" t="e">
        <f>mensuel!AS15/mensuel!$C$15</f>
        <v>#DIV/0!</v>
      </c>
      <c r="AT15" s="43" t="e">
        <f>mensuel!AT15/mensuel!$C$15</f>
        <v>#DIV/0!</v>
      </c>
      <c r="AU15" s="43" t="e">
        <f>mensuel!AU15/mensuel!$C$15</f>
        <v>#DIV/0!</v>
      </c>
      <c r="AV15" s="43" t="e">
        <f>mensuel!AV15/mensuel!$C$15</f>
        <v>#DIV/0!</v>
      </c>
      <c r="AW15" s="43" t="e">
        <f>mensuel!AW15/mensuel!$C$15</f>
        <v>#DIV/0!</v>
      </c>
      <c r="AX15" s="43" t="e">
        <f>mensuel!AX15/mensuel!$C$15</f>
        <v>#DIV/0!</v>
      </c>
      <c r="AY15" s="43" t="e">
        <f>mensuel!AY15/mensuel!$C$15</f>
        <v>#DIV/0!</v>
      </c>
      <c r="AZ15" s="43" t="e">
        <f>mensuel!AZ15/mensuel!$C$15</f>
        <v>#DIV/0!</v>
      </c>
      <c r="BA15" s="43" t="e">
        <f>mensuel!BA15/mensuel!$C$15</f>
        <v>#DIV/0!</v>
      </c>
      <c r="BB15" s="43" t="e">
        <f>mensuel!BB15/mensuel!$C$15</f>
        <v>#DIV/0!</v>
      </c>
    </row>
    <row r="16" spans="1:54" x14ac:dyDescent="0.25">
      <c r="B16" s="41"/>
    </row>
    <row r="17" spans="1:27" x14ac:dyDescent="0.25">
      <c r="AA17" t="s">
        <v>15</v>
      </c>
    </row>
    <row r="18" spans="1:27" x14ac:dyDescent="0.25">
      <c r="A18" t="s">
        <v>15</v>
      </c>
      <c r="AA18" t="s">
        <v>15</v>
      </c>
    </row>
    <row r="19" spans="1:27" x14ac:dyDescent="0.25">
      <c r="A19" t="s">
        <v>15</v>
      </c>
    </row>
    <row r="20" spans="1:27" x14ac:dyDescent="0.25">
      <c r="A20" t="s">
        <v>15</v>
      </c>
    </row>
    <row r="21" spans="1:27" x14ac:dyDescent="0.25">
      <c r="A21" t="s">
        <v>15</v>
      </c>
    </row>
  </sheetData>
  <mergeCells count="17">
    <mergeCell ref="AY1:BB1"/>
    <mergeCell ref="O1:R1"/>
    <mergeCell ref="S1:U1"/>
    <mergeCell ref="V1:V2"/>
    <mergeCell ref="W1:X1"/>
    <mergeCell ref="Y1:AA1"/>
    <mergeCell ref="AB1:AE1"/>
    <mergeCell ref="AF1:AK1"/>
    <mergeCell ref="AL1:AL2"/>
    <mergeCell ref="AM1:AQ1"/>
    <mergeCell ref="AS1:AT1"/>
    <mergeCell ref="AU1:AX1"/>
    <mergeCell ref="L1:N1"/>
    <mergeCell ref="B1:B2"/>
    <mergeCell ref="C1:C2"/>
    <mergeCell ref="D1:F1"/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"/>
  <sheetViews>
    <sheetView zoomScale="80" zoomScaleNormal="80" workbookViewId="0">
      <selection sqref="A1:XFD1"/>
    </sheetView>
  </sheetViews>
  <sheetFormatPr baseColWidth="10" defaultRowHeight="15" x14ac:dyDescent="0.25"/>
  <cols>
    <col min="1" max="1" width="35" customWidth="1"/>
  </cols>
  <sheetData>
    <row r="1" spans="1:58" ht="58.5" customHeight="1" thickBot="1" x14ac:dyDescent="0.3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87" t="s">
        <v>390</v>
      </c>
      <c r="G1" s="79" t="s">
        <v>366</v>
      </c>
      <c r="H1" s="72" t="s">
        <v>359</v>
      </c>
      <c r="I1" s="73"/>
      <c r="J1" s="89"/>
      <c r="K1" s="51" t="s">
        <v>356</v>
      </c>
      <c r="L1" s="72" t="s">
        <v>82</v>
      </c>
      <c r="M1" s="73"/>
      <c r="N1" s="74"/>
      <c r="O1" s="32" t="s">
        <v>364</v>
      </c>
      <c r="P1" s="82" t="s">
        <v>365</v>
      </c>
      <c r="Q1" s="83"/>
      <c r="R1" s="83"/>
      <c r="S1" s="83" t="s">
        <v>17</v>
      </c>
      <c r="T1" s="83"/>
      <c r="U1" s="83"/>
      <c r="V1" s="83"/>
      <c r="W1" s="83" t="s">
        <v>16</v>
      </c>
      <c r="X1" s="83"/>
      <c r="Y1" s="84"/>
      <c r="Z1" s="85" t="s">
        <v>74</v>
      </c>
      <c r="AA1" s="82" t="s">
        <v>23</v>
      </c>
      <c r="AB1" s="84"/>
      <c r="AC1" s="72" t="s">
        <v>94</v>
      </c>
      <c r="AD1" s="73"/>
      <c r="AE1" s="74"/>
      <c r="AF1" s="72" t="s">
        <v>83</v>
      </c>
      <c r="AG1" s="73"/>
      <c r="AH1" s="73"/>
      <c r="AI1" s="74"/>
      <c r="AJ1" s="82" t="s">
        <v>22</v>
      </c>
      <c r="AK1" s="83"/>
      <c r="AL1" s="83"/>
      <c r="AM1" s="83"/>
      <c r="AN1" s="83"/>
      <c r="AO1" s="84"/>
      <c r="AP1" s="75" t="s">
        <v>10</v>
      </c>
      <c r="AQ1" s="82" t="s">
        <v>77</v>
      </c>
      <c r="AR1" s="83"/>
      <c r="AS1" s="83"/>
      <c r="AT1" s="83"/>
      <c r="AU1" s="84"/>
      <c r="AV1" s="32" t="s">
        <v>345</v>
      </c>
      <c r="AW1" s="72" t="s">
        <v>63</v>
      </c>
      <c r="AX1" s="74"/>
      <c r="AY1" s="82" t="s">
        <v>66</v>
      </c>
      <c r="AZ1" s="83"/>
      <c r="BA1" s="83"/>
      <c r="BB1" s="83"/>
      <c r="BC1" s="81" t="s">
        <v>69</v>
      </c>
      <c r="BD1" s="73"/>
      <c r="BE1" s="73"/>
      <c r="BF1" s="74"/>
    </row>
    <row r="2" spans="1:58" s="1" customFormat="1" ht="79.5" customHeight="1" thickBot="1" x14ac:dyDescent="0.3">
      <c r="A2" s="1" t="str">
        <f>mensuel!A2</f>
        <v>160000253-CH D'ANGOULEME</v>
      </c>
      <c r="B2" s="1" t="str">
        <f>mensuel!A3</f>
        <v>16</v>
      </c>
      <c r="C2" s="1" t="str">
        <f>mensuel!A6</f>
        <v>exPoitou Charentes</v>
      </c>
      <c r="D2" s="1" t="str">
        <f>mensuel!A4</f>
        <v>Type 2B</v>
      </c>
      <c r="E2" s="1" t="str">
        <f>mensuel!A5</f>
        <v>public</v>
      </c>
      <c r="F2" s="88"/>
      <c r="G2" s="80"/>
      <c r="H2" s="16" t="s">
        <v>358</v>
      </c>
      <c r="I2" s="12" t="s">
        <v>360</v>
      </c>
      <c r="J2" s="53" t="s">
        <v>362</v>
      </c>
      <c r="K2" s="52" t="s">
        <v>357</v>
      </c>
      <c r="L2" s="16" t="s">
        <v>56</v>
      </c>
      <c r="M2" s="34" t="s">
        <v>95</v>
      </c>
      <c r="N2" s="35" t="s">
        <v>54</v>
      </c>
      <c r="O2" s="33" t="s">
        <v>58</v>
      </c>
      <c r="P2" s="16" t="s">
        <v>13</v>
      </c>
      <c r="Q2" s="7" t="s">
        <v>14</v>
      </c>
      <c r="R2" s="9" t="s">
        <v>12</v>
      </c>
      <c r="S2" s="7" t="s">
        <v>4</v>
      </c>
      <c r="T2" s="7" t="s">
        <v>5</v>
      </c>
      <c r="U2" s="7" t="s">
        <v>6</v>
      </c>
      <c r="V2" s="9" t="s">
        <v>7</v>
      </c>
      <c r="W2" s="7" t="s">
        <v>18</v>
      </c>
      <c r="X2" s="7" t="s">
        <v>19</v>
      </c>
      <c r="Y2" s="24" t="s">
        <v>70</v>
      </c>
      <c r="Z2" s="86"/>
      <c r="AA2" s="16" t="s">
        <v>21</v>
      </c>
      <c r="AB2" s="29" t="s">
        <v>71</v>
      </c>
      <c r="AC2" s="16" t="s">
        <v>20</v>
      </c>
      <c r="AD2" s="7" t="s">
        <v>92</v>
      </c>
      <c r="AE2" s="17" t="s">
        <v>93</v>
      </c>
      <c r="AF2" s="16" t="s">
        <v>84</v>
      </c>
      <c r="AG2" s="7" t="s">
        <v>85</v>
      </c>
      <c r="AH2" s="7" t="s">
        <v>72</v>
      </c>
      <c r="AI2" s="29" t="s">
        <v>361</v>
      </c>
      <c r="AJ2" s="16" t="s">
        <v>88</v>
      </c>
      <c r="AK2" s="7" t="s">
        <v>87</v>
      </c>
      <c r="AL2" s="7" t="s">
        <v>8</v>
      </c>
      <c r="AM2" s="7" t="s">
        <v>9</v>
      </c>
      <c r="AN2" s="34" t="s">
        <v>75</v>
      </c>
      <c r="AO2" s="38" t="s">
        <v>76</v>
      </c>
      <c r="AP2" s="76"/>
      <c r="AQ2" s="16" t="s">
        <v>59</v>
      </c>
      <c r="AR2" s="7" t="s">
        <v>60</v>
      </c>
      <c r="AS2" s="23" t="s">
        <v>90</v>
      </c>
      <c r="AT2" s="7" t="s">
        <v>363</v>
      </c>
      <c r="AU2" s="24" t="s">
        <v>61</v>
      </c>
      <c r="AV2" s="33" t="s">
        <v>86</v>
      </c>
      <c r="AW2" s="16" t="s">
        <v>62</v>
      </c>
      <c r="AX2" s="29" t="s">
        <v>64</v>
      </c>
      <c r="AY2" s="16" t="s">
        <v>24</v>
      </c>
      <c r="AZ2" s="23" t="s">
        <v>67</v>
      </c>
      <c r="BA2" s="23" t="s">
        <v>68</v>
      </c>
      <c r="BB2" s="7" t="s">
        <v>65</v>
      </c>
      <c r="BC2" s="7" t="s">
        <v>24</v>
      </c>
      <c r="BD2" s="7" t="s">
        <v>67</v>
      </c>
      <c r="BE2" s="7" t="s">
        <v>68</v>
      </c>
      <c r="BF2" s="29" t="s">
        <v>65</v>
      </c>
    </row>
    <row r="3" spans="1:58" ht="32.25" customHeight="1" x14ac:dyDescent="0.25">
      <c r="F3" t="s">
        <v>391</v>
      </c>
      <c r="G3">
        <f>SUM(mensuel!C3:C5)</f>
        <v>0</v>
      </c>
      <c r="H3">
        <f>SUM(mensuel!D3:D5)</f>
        <v>0</v>
      </c>
      <c r="I3">
        <f>SUM(mensuel!E3:E5)</f>
        <v>0</v>
      </c>
      <c r="J3">
        <f>SUM(mensuel!F3:F5)</f>
        <v>0</v>
      </c>
      <c r="K3">
        <f>SUM(mensuel!G3:G5)</f>
        <v>0</v>
      </c>
      <c r="L3">
        <f>SUM(mensuel!H3:H5)</f>
        <v>0</v>
      </c>
      <c r="M3">
        <f>SUM(mensuel!I3:I5)</f>
        <v>0</v>
      </c>
      <c r="N3" s="5">
        <f>SUM(mensuel!J3:J5)</f>
        <v>0</v>
      </c>
      <c r="O3">
        <f>SUM(mensuel!K3:K5)</f>
        <v>0</v>
      </c>
      <c r="P3">
        <f>SUM(mensuel!L3:L5)</f>
        <v>0</v>
      </c>
      <c r="Q3">
        <f>SUM(mensuel!M3:M5)</f>
        <v>0</v>
      </c>
      <c r="R3" s="5">
        <f>SUM(mensuel!N3:N5)</f>
        <v>0</v>
      </c>
      <c r="S3">
        <f>SUM(mensuel!O3:O5)</f>
        <v>0</v>
      </c>
      <c r="T3">
        <f>SUM(mensuel!P3:P5)</f>
        <v>0</v>
      </c>
      <c r="U3">
        <f>SUM(mensuel!Q3:Q5)</f>
        <v>0</v>
      </c>
      <c r="V3" s="5">
        <f>SUM(mensuel!R3:R5)</f>
        <v>0</v>
      </c>
      <c r="W3">
        <f>SUM(mensuel!S3:S5)</f>
        <v>0</v>
      </c>
      <c r="X3">
        <f>SUM(mensuel!T3:T5)</f>
        <v>0</v>
      </c>
      <c r="Y3" s="5">
        <f>SUM(mensuel!U3:U5)</f>
        <v>0</v>
      </c>
      <c r="Z3">
        <f>SUM(mensuel!V3:V5)</f>
        <v>0</v>
      </c>
      <c r="AA3">
        <f>SUM(mensuel!W3:W5)</f>
        <v>0</v>
      </c>
      <c r="AB3">
        <f>SUM(mensuel!X3:X5)</f>
        <v>0</v>
      </c>
      <c r="AC3">
        <f>SUM(mensuel!Y3:Y5)</f>
        <v>0</v>
      </c>
      <c r="AD3">
        <f>SUM(mensuel!Z3:Z5)</f>
        <v>0</v>
      </c>
      <c r="AE3">
        <f>SUM(mensuel!AA3:AA5)</f>
        <v>0</v>
      </c>
      <c r="AF3">
        <f>SUM(mensuel!AB3:AB5)</f>
        <v>0</v>
      </c>
      <c r="AG3">
        <f>SUM(mensuel!AC3:AC5)</f>
        <v>0</v>
      </c>
      <c r="AH3">
        <f>SUM(mensuel!AD3:AD5)</f>
        <v>0</v>
      </c>
      <c r="AI3">
        <f>SUM(mensuel!AE3:AE5)</f>
        <v>0</v>
      </c>
      <c r="AJ3">
        <f>SUM(mensuel!AF3:AF5)</f>
        <v>0</v>
      </c>
      <c r="AK3">
        <f>SUM(mensuel!AG3:AG5)</f>
        <v>0</v>
      </c>
      <c r="AL3">
        <f>SUM(mensuel!AH3:AH5)</f>
        <v>0</v>
      </c>
      <c r="AM3">
        <f>SUM(mensuel!AI3:AI5)</f>
        <v>0</v>
      </c>
      <c r="AN3">
        <f>SUM(mensuel!AJ3:AJ5)</f>
        <v>0</v>
      </c>
      <c r="AO3">
        <f>SUM(mensuel!AK3:AK5)</f>
        <v>0</v>
      </c>
      <c r="AP3">
        <f>SUM(mensuel!AL3:AL5)</f>
        <v>0</v>
      </c>
      <c r="AQ3">
        <f>SUM(mensuel!AM3:AM5)</f>
        <v>0</v>
      </c>
      <c r="AR3">
        <f>SUM(mensuel!AN3:AN5)</f>
        <v>0</v>
      </c>
      <c r="AS3">
        <f>SUM(mensuel!AO3:AO5)</f>
        <v>0</v>
      </c>
      <c r="AT3">
        <f>SUM(mensuel!AP3:AP5)</f>
        <v>0</v>
      </c>
      <c r="AU3" s="5">
        <f>SUM(mensuel!AQ3:AQ5)</f>
        <v>0</v>
      </c>
      <c r="AV3">
        <f>SUM(mensuel!AR3:AR5)</f>
        <v>0</v>
      </c>
      <c r="AW3">
        <f>SUM(mensuel!AS3:AS5)</f>
        <v>0</v>
      </c>
      <c r="AX3">
        <f>SUM(mensuel!AT3:AT5)</f>
        <v>0</v>
      </c>
      <c r="AY3">
        <f>SUM(mensuel!AU3:AU5)</f>
        <v>0</v>
      </c>
      <c r="AZ3">
        <f>SUM(mensuel!AV3:AV5)</f>
        <v>0</v>
      </c>
      <c r="BA3">
        <f>SUM(mensuel!AW3:AW5)</f>
        <v>0</v>
      </c>
      <c r="BB3">
        <f>SUM(mensuel!AX3:AX5)</f>
        <v>0</v>
      </c>
      <c r="BC3">
        <f>SUM(mensuel!AY3:AY5)</f>
        <v>0</v>
      </c>
      <c r="BD3">
        <f>SUM(mensuel!AZ3:AZ5)</f>
        <v>0</v>
      </c>
      <c r="BE3">
        <f>SUM(mensuel!BA3:BA5)</f>
        <v>0</v>
      </c>
      <c r="BF3">
        <f>SUM(mensuel!BB3:BB5)</f>
        <v>0</v>
      </c>
    </row>
    <row r="4" spans="1:58" ht="32.25" customHeight="1" x14ac:dyDescent="0.25">
      <c r="F4" t="s">
        <v>392</v>
      </c>
      <c r="G4">
        <f>SUM(mensuel!C6:C8)</f>
        <v>0</v>
      </c>
      <c r="H4">
        <f>SUM(mensuel!D6:D8)</f>
        <v>0</v>
      </c>
      <c r="I4">
        <f>SUM(mensuel!E6:E8)</f>
        <v>0</v>
      </c>
      <c r="J4">
        <f>SUM(mensuel!F6:F8)</f>
        <v>0</v>
      </c>
      <c r="K4">
        <f>SUM(mensuel!G6:G8)</f>
        <v>0</v>
      </c>
      <c r="L4">
        <f>SUM(mensuel!H6:H8)</f>
        <v>0</v>
      </c>
      <c r="M4">
        <f>SUM(mensuel!I6:I8)</f>
        <v>0</v>
      </c>
      <c r="N4" s="5">
        <f>SUM(mensuel!J6:J8)</f>
        <v>0</v>
      </c>
      <c r="O4">
        <f>SUM(mensuel!K6:K8)</f>
        <v>0</v>
      </c>
      <c r="P4">
        <f>SUM(mensuel!L6:L8)</f>
        <v>0</v>
      </c>
      <c r="Q4">
        <f>SUM(mensuel!M6:M8)</f>
        <v>0</v>
      </c>
      <c r="R4" s="5">
        <f>SUM(mensuel!N6:N8)</f>
        <v>0</v>
      </c>
      <c r="S4">
        <f>SUM(mensuel!O6:O8)</f>
        <v>0</v>
      </c>
      <c r="T4">
        <f>SUM(mensuel!P6:P8)</f>
        <v>0</v>
      </c>
      <c r="U4">
        <f>SUM(mensuel!Q6:Q8)</f>
        <v>0</v>
      </c>
      <c r="V4" s="5">
        <f>SUM(mensuel!R6:R8)</f>
        <v>0</v>
      </c>
      <c r="W4">
        <f>SUM(mensuel!S6:S8)</f>
        <v>0</v>
      </c>
      <c r="X4">
        <f>SUM(mensuel!T6:T8)</f>
        <v>0</v>
      </c>
      <c r="Y4" s="5">
        <f>SUM(mensuel!U6:U8)</f>
        <v>0</v>
      </c>
      <c r="Z4">
        <f>SUM(mensuel!V6:V8)</f>
        <v>0</v>
      </c>
      <c r="AA4">
        <f>SUM(mensuel!W6:W8)</f>
        <v>0</v>
      </c>
      <c r="AB4">
        <f>SUM(mensuel!X6:X8)</f>
        <v>0</v>
      </c>
      <c r="AC4">
        <f>SUM(mensuel!Y6:Y8)</f>
        <v>0</v>
      </c>
      <c r="AD4">
        <f>SUM(mensuel!Z6:Z8)</f>
        <v>0</v>
      </c>
      <c r="AE4">
        <f>SUM(mensuel!AA6:AA8)</f>
        <v>0</v>
      </c>
      <c r="AF4">
        <f>SUM(mensuel!AB6:AB8)</f>
        <v>0</v>
      </c>
      <c r="AG4">
        <f>SUM(mensuel!AC6:AC8)</f>
        <v>0</v>
      </c>
      <c r="AH4">
        <f>SUM(mensuel!AD6:AD8)</f>
        <v>0</v>
      </c>
      <c r="AI4">
        <f>SUM(mensuel!AE6:AE8)</f>
        <v>0</v>
      </c>
      <c r="AJ4">
        <f>SUM(mensuel!AF6:AF8)</f>
        <v>0</v>
      </c>
      <c r="AK4">
        <f>SUM(mensuel!AG6:AG8)</f>
        <v>0</v>
      </c>
      <c r="AL4">
        <f>SUM(mensuel!AH6:AH8)</f>
        <v>0</v>
      </c>
      <c r="AM4">
        <f>SUM(mensuel!AI6:AI8)</f>
        <v>0</v>
      </c>
      <c r="AN4">
        <f>SUM(mensuel!AJ6:AJ8)</f>
        <v>0</v>
      </c>
      <c r="AO4">
        <f>SUM(mensuel!AK6:AK8)</f>
        <v>0</v>
      </c>
      <c r="AP4">
        <f>SUM(mensuel!AL6:AL8)</f>
        <v>0</v>
      </c>
      <c r="AQ4">
        <f>SUM(mensuel!AM6:AM8)</f>
        <v>0</v>
      </c>
      <c r="AR4">
        <f>SUM(mensuel!AN6:AN8)</f>
        <v>0</v>
      </c>
      <c r="AS4">
        <f>SUM(mensuel!AO6:AO8)</f>
        <v>0</v>
      </c>
      <c r="AT4">
        <f>SUM(mensuel!AP6:AP8)</f>
        <v>0</v>
      </c>
      <c r="AU4" s="5">
        <f>SUM(mensuel!AQ6:AQ8)</f>
        <v>0</v>
      </c>
      <c r="AV4">
        <f>SUM(mensuel!AR6:AR8)</f>
        <v>0</v>
      </c>
      <c r="AW4">
        <f>SUM(mensuel!AS6:AS8)</f>
        <v>0</v>
      </c>
      <c r="AX4">
        <f>SUM(mensuel!AT6:AT8)</f>
        <v>0</v>
      </c>
      <c r="AY4">
        <f>SUM(mensuel!AU6:AU8)</f>
        <v>0</v>
      </c>
      <c r="AZ4">
        <f>SUM(mensuel!AV6:AV8)</f>
        <v>0</v>
      </c>
      <c r="BA4">
        <f>SUM(mensuel!AW6:AW8)</f>
        <v>0</v>
      </c>
      <c r="BB4">
        <f>SUM(mensuel!AX6:AX8)</f>
        <v>0</v>
      </c>
      <c r="BC4">
        <f>SUM(mensuel!AY6:AY8)</f>
        <v>0</v>
      </c>
      <c r="BD4">
        <f>SUM(mensuel!AZ6:AZ8)</f>
        <v>0</v>
      </c>
      <c r="BE4">
        <f>SUM(mensuel!BA6:BA8)</f>
        <v>0</v>
      </c>
      <c r="BF4">
        <f>SUM(mensuel!BB6:BB8)</f>
        <v>0</v>
      </c>
    </row>
    <row r="5" spans="1:58" ht="32.25" customHeight="1" x14ac:dyDescent="0.25">
      <c r="F5" t="s">
        <v>393</v>
      </c>
      <c r="G5">
        <f>SUM(mensuel!C9:C11)</f>
        <v>0</v>
      </c>
      <c r="H5">
        <f>SUM(mensuel!D9:D11)</f>
        <v>0</v>
      </c>
      <c r="I5">
        <f>SUM(mensuel!E9:E11)</f>
        <v>0</v>
      </c>
      <c r="J5">
        <f>SUM(mensuel!F9:F11)</f>
        <v>0</v>
      </c>
      <c r="K5">
        <f>SUM(mensuel!G9:G11)</f>
        <v>0</v>
      </c>
      <c r="L5">
        <f>SUM(mensuel!H9:H11)</f>
        <v>0</v>
      </c>
      <c r="M5">
        <f>SUM(mensuel!I9:I11)</f>
        <v>0</v>
      </c>
      <c r="N5" s="5">
        <f>SUM(mensuel!J9:J11)</f>
        <v>0</v>
      </c>
      <c r="O5">
        <f>SUM(mensuel!K9:K11)</f>
        <v>0</v>
      </c>
      <c r="P5">
        <f>SUM(mensuel!L9:L11)</f>
        <v>0</v>
      </c>
      <c r="Q5">
        <f>SUM(mensuel!M9:M11)</f>
        <v>0</v>
      </c>
      <c r="R5" s="5">
        <f>SUM(mensuel!N9:N11)</f>
        <v>0</v>
      </c>
      <c r="S5">
        <f>SUM(mensuel!O9:O11)</f>
        <v>0</v>
      </c>
      <c r="T5">
        <f>SUM(mensuel!P9:P11)</f>
        <v>0</v>
      </c>
      <c r="U5">
        <f>SUM(mensuel!Q9:Q11)</f>
        <v>0</v>
      </c>
      <c r="V5" s="5">
        <f>SUM(mensuel!R9:R11)</f>
        <v>0</v>
      </c>
      <c r="W5">
        <f>SUM(mensuel!S9:S11)</f>
        <v>0</v>
      </c>
      <c r="X5">
        <f>SUM(mensuel!T9:T11)</f>
        <v>0</v>
      </c>
      <c r="Y5" s="5">
        <f>SUM(mensuel!U9:U11)</f>
        <v>0</v>
      </c>
      <c r="Z5">
        <f>SUM(mensuel!V9:V11)</f>
        <v>0</v>
      </c>
      <c r="AA5">
        <f>SUM(mensuel!W9:W11)</f>
        <v>0</v>
      </c>
      <c r="AB5">
        <f>SUM(mensuel!X9:X11)</f>
        <v>0</v>
      </c>
      <c r="AC5">
        <f>SUM(mensuel!Y9:Y11)</f>
        <v>0</v>
      </c>
      <c r="AD5">
        <f>SUM(mensuel!Z9:Z11)</f>
        <v>0</v>
      </c>
      <c r="AE5">
        <f>SUM(mensuel!AA9:AA11)</f>
        <v>0</v>
      </c>
      <c r="AF5">
        <f>SUM(mensuel!AB9:AB11)</f>
        <v>0</v>
      </c>
      <c r="AG5">
        <f>SUM(mensuel!AC9:AC11)</f>
        <v>0</v>
      </c>
      <c r="AH5">
        <f>SUM(mensuel!AD9:AD11)</f>
        <v>0</v>
      </c>
      <c r="AI5">
        <f>SUM(mensuel!AE9:AE11)</f>
        <v>0</v>
      </c>
      <c r="AJ5">
        <f>SUM(mensuel!AF9:AF11)</f>
        <v>0</v>
      </c>
      <c r="AK5">
        <f>SUM(mensuel!AG9:AG11)</f>
        <v>0</v>
      </c>
      <c r="AL5">
        <f>SUM(mensuel!AH9:AH11)</f>
        <v>0</v>
      </c>
      <c r="AM5">
        <f>SUM(mensuel!AI9:AI11)</f>
        <v>0</v>
      </c>
      <c r="AN5">
        <f>SUM(mensuel!AJ9:AJ11)</f>
        <v>0</v>
      </c>
      <c r="AO5">
        <f>SUM(mensuel!AK9:AK11)</f>
        <v>0</v>
      </c>
      <c r="AP5">
        <f>SUM(mensuel!AL9:AL11)</f>
        <v>0</v>
      </c>
      <c r="AQ5">
        <f>SUM(mensuel!AM9:AM11)</f>
        <v>0</v>
      </c>
      <c r="AR5">
        <f>SUM(mensuel!AN9:AN11)</f>
        <v>0</v>
      </c>
      <c r="AS5">
        <f>SUM(mensuel!AO9:AO11)</f>
        <v>0</v>
      </c>
      <c r="AT5">
        <f>SUM(mensuel!AP9:AP11)</f>
        <v>0</v>
      </c>
      <c r="AU5" s="5">
        <f>SUM(mensuel!AQ9:AQ11)</f>
        <v>0</v>
      </c>
      <c r="AV5">
        <f>SUM(mensuel!AR9:AR11)</f>
        <v>0</v>
      </c>
      <c r="AW5">
        <f>SUM(mensuel!AS9:AS11)</f>
        <v>0</v>
      </c>
      <c r="AX5">
        <f>SUM(mensuel!AT9:AT11)</f>
        <v>0</v>
      </c>
      <c r="AY5">
        <f>SUM(mensuel!AU9:AU11)</f>
        <v>0</v>
      </c>
      <c r="AZ5">
        <f>SUM(mensuel!AV9:AV11)</f>
        <v>0</v>
      </c>
      <c r="BA5">
        <f>SUM(mensuel!AW9:AW11)</f>
        <v>0</v>
      </c>
      <c r="BB5">
        <f>SUM(mensuel!AX9:AX11)</f>
        <v>0</v>
      </c>
      <c r="BC5">
        <f>SUM(mensuel!AY9:AY11)</f>
        <v>0</v>
      </c>
      <c r="BD5">
        <f>SUM(mensuel!AZ9:AZ11)</f>
        <v>0</v>
      </c>
      <c r="BE5">
        <f>SUM(mensuel!BA9:BA11)</f>
        <v>0</v>
      </c>
      <c r="BF5">
        <f>SUM(mensuel!BB9:BB11)</f>
        <v>0</v>
      </c>
    </row>
    <row r="6" spans="1:58" ht="32.25" customHeight="1" x14ac:dyDescent="0.25">
      <c r="F6" t="s">
        <v>394</v>
      </c>
      <c r="G6">
        <f>SUM(mensuel!C12:C14)</f>
        <v>0</v>
      </c>
      <c r="H6">
        <f>SUM(mensuel!D12:D14)</f>
        <v>0</v>
      </c>
      <c r="I6">
        <f>SUM(mensuel!E12:E14)</f>
        <v>0</v>
      </c>
      <c r="J6">
        <f>SUM(mensuel!F12:F14)</f>
        <v>0</v>
      </c>
      <c r="K6">
        <f>SUM(mensuel!G12:G14)</f>
        <v>0</v>
      </c>
      <c r="L6">
        <f>SUM(mensuel!H12:H14)</f>
        <v>0</v>
      </c>
      <c r="M6">
        <f>SUM(mensuel!I12:I14)</f>
        <v>0</v>
      </c>
      <c r="N6" s="5">
        <f>SUM(mensuel!J12:J14)</f>
        <v>0</v>
      </c>
      <c r="O6">
        <f>SUM(mensuel!K12:K14)</f>
        <v>0</v>
      </c>
      <c r="P6">
        <f>SUM(mensuel!L12:L14)</f>
        <v>0</v>
      </c>
      <c r="Q6">
        <f>SUM(mensuel!M12:M14)</f>
        <v>0</v>
      </c>
      <c r="R6" s="5">
        <f>SUM(mensuel!N12:N14)</f>
        <v>0</v>
      </c>
      <c r="S6">
        <f>SUM(mensuel!O12:O14)</f>
        <v>0</v>
      </c>
      <c r="T6">
        <f>SUM(mensuel!P12:P14)</f>
        <v>0</v>
      </c>
      <c r="U6">
        <f>SUM(mensuel!Q12:Q14)</f>
        <v>0</v>
      </c>
      <c r="V6" s="5">
        <f>SUM(mensuel!R12:R14)</f>
        <v>0</v>
      </c>
      <c r="W6">
        <f>SUM(mensuel!S12:S14)</f>
        <v>0</v>
      </c>
      <c r="X6">
        <f>SUM(mensuel!T12:T14)</f>
        <v>0</v>
      </c>
      <c r="Y6" s="5">
        <f>SUM(mensuel!U12:U14)</f>
        <v>0</v>
      </c>
      <c r="Z6">
        <f>SUM(mensuel!V12:V14)</f>
        <v>0</v>
      </c>
      <c r="AA6">
        <f>SUM(mensuel!W12:W14)</f>
        <v>0</v>
      </c>
      <c r="AB6">
        <f>SUM(mensuel!X12:X14)</f>
        <v>0</v>
      </c>
      <c r="AC6">
        <f>SUM(mensuel!Y12:Y14)</f>
        <v>0</v>
      </c>
      <c r="AD6">
        <f>SUM(mensuel!Z12:Z14)</f>
        <v>0</v>
      </c>
      <c r="AE6">
        <f>SUM(mensuel!AA12:AA14)</f>
        <v>0</v>
      </c>
      <c r="AF6">
        <f>SUM(mensuel!AB12:AB14)</f>
        <v>0</v>
      </c>
      <c r="AG6">
        <f>SUM(mensuel!AC12:AC14)</f>
        <v>0</v>
      </c>
      <c r="AH6">
        <f>SUM(mensuel!AD12:AD14)</f>
        <v>0</v>
      </c>
      <c r="AI6">
        <f>SUM(mensuel!AE12:AE14)</f>
        <v>0</v>
      </c>
      <c r="AJ6">
        <f>SUM(mensuel!AF12:AF14)</f>
        <v>0</v>
      </c>
      <c r="AK6">
        <f>SUM(mensuel!AG12:AG14)</f>
        <v>0</v>
      </c>
      <c r="AL6">
        <f>SUM(mensuel!AH12:AH14)</f>
        <v>0</v>
      </c>
      <c r="AM6">
        <f>SUM(mensuel!AI12:AI14)</f>
        <v>0</v>
      </c>
      <c r="AN6">
        <f>SUM(mensuel!AJ12:AJ14)</f>
        <v>0</v>
      </c>
      <c r="AO6">
        <f>SUM(mensuel!AK12:AK14)</f>
        <v>0</v>
      </c>
      <c r="AP6">
        <f>SUM(mensuel!AL12:AL14)</f>
        <v>0</v>
      </c>
      <c r="AQ6">
        <f>SUM(mensuel!AM12:AM14)</f>
        <v>0</v>
      </c>
      <c r="AR6">
        <f>SUM(mensuel!AN12:AN14)</f>
        <v>0</v>
      </c>
      <c r="AS6">
        <f>SUM(mensuel!AO12:AO14)</f>
        <v>0</v>
      </c>
      <c r="AT6">
        <f>SUM(mensuel!AP12:AP14)</f>
        <v>0</v>
      </c>
      <c r="AU6" s="5">
        <f>SUM(mensuel!AQ12:AQ14)</f>
        <v>0</v>
      </c>
      <c r="AV6">
        <f>SUM(mensuel!AR12:AR14)</f>
        <v>0</v>
      </c>
      <c r="AW6">
        <f>SUM(mensuel!AS12:AS14)</f>
        <v>0</v>
      </c>
      <c r="AX6">
        <f>SUM(mensuel!AT12:AT14)</f>
        <v>0</v>
      </c>
      <c r="AY6">
        <f>SUM(mensuel!AU12:AU14)</f>
        <v>0</v>
      </c>
      <c r="AZ6">
        <f>SUM(mensuel!AV12:AV14)</f>
        <v>0</v>
      </c>
      <c r="BA6">
        <f>SUM(mensuel!AW12:AW14)</f>
        <v>0</v>
      </c>
      <c r="BB6">
        <f>SUM(mensuel!AX12:AX14)</f>
        <v>0</v>
      </c>
      <c r="BC6">
        <f>SUM(mensuel!AY12:AY14)</f>
        <v>0</v>
      </c>
      <c r="BD6">
        <f>SUM(mensuel!AZ12:AZ14)</f>
        <v>0</v>
      </c>
      <c r="BE6">
        <f>SUM(mensuel!BA12:BA14)</f>
        <v>0</v>
      </c>
      <c r="BF6">
        <f>SUM(mensuel!BB12:BB14)</f>
        <v>0</v>
      </c>
    </row>
    <row r="7" spans="1:58" ht="32.25" customHeight="1" x14ac:dyDescent="0.25">
      <c r="F7" s="5" t="s">
        <v>37</v>
      </c>
      <c r="G7" s="5">
        <f>SUM(G3:G6)</f>
        <v>0</v>
      </c>
      <c r="H7" s="5">
        <f t="shared" ref="H7:BF7" si="0">SUM(H3:H6)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  <c r="AE7" s="5">
        <f t="shared" si="0"/>
        <v>0</v>
      </c>
      <c r="AF7" s="5">
        <f t="shared" si="0"/>
        <v>0</v>
      </c>
      <c r="AG7" s="5">
        <f t="shared" si="0"/>
        <v>0</v>
      </c>
      <c r="AH7" s="5">
        <f t="shared" si="0"/>
        <v>0</v>
      </c>
      <c r="AI7" s="5">
        <f t="shared" si="0"/>
        <v>0</v>
      </c>
      <c r="AJ7" s="5">
        <f t="shared" si="0"/>
        <v>0</v>
      </c>
      <c r="AK7" s="5">
        <f t="shared" si="0"/>
        <v>0</v>
      </c>
      <c r="AL7" s="5">
        <f t="shared" si="0"/>
        <v>0</v>
      </c>
      <c r="AM7" s="5">
        <f t="shared" si="0"/>
        <v>0</v>
      </c>
      <c r="AN7" s="5">
        <f t="shared" si="0"/>
        <v>0</v>
      </c>
      <c r="AO7" s="5">
        <f t="shared" si="0"/>
        <v>0</v>
      </c>
      <c r="AP7" s="5">
        <f t="shared" si="0"/>
        <v>0</v>
      </c>
      <c r="AQ7" s="5">
        <f t="shared" si="0"/>
        <v>0</v>
      </c>
      <c r="AR7" s="5">
        <f t="shared" si="0"/>
        <v>0</v>
      </c>
      <c r="AS7" s="5">
        <f t="shared" si="0"/>
        <v>0</v>
      </c>
      <c r="AT7" s="5">
        <f t="shared" si="0"/>
        <v>0</v>
      </c>
      <c r="AU7" s="5">
        <f t="shared" si="0"/>
        <v>0</v>
      </c>
      <c r="AV7" s="5">
        <f t="shared" si="0"/>
        <v>0</v>
      </c>
      <c r="AW7" s="5">
        <f t="shared" si="0"/>
        <v>0</v>
      </c>
      <c r="AX7" s="5">
        <f t="shared" si="0"/>
        <v>0</v>
      </c>
      <c r="AY7" s="5">
        <f t="shared" si="0"/>
        <v>0</v>
      </c>
      <c r="AZ7" s="5">
        <f t="shared" si="0"/>
        <v>0</v>
      </c>
      <c r="BA7" s="5">
        <f t="shared" si="0"/>
        <v>0</v>
      </c>
      <c r="BB7" s="5">
        <f t="shared" si="0"/>
        <v>0</v>
      </c>
      <c r="BC7" s="5">
        <f t="shared" si="0"/>
        <v>0</v>
      </c>
      <c r="BD7" s="5">
        <f t="shared" si="0"/>
        <v>0</v>
      </c>
      <c r="BE7" s="5">
        <f t="shared" si="0"/>
        <v>0</v>
      </c>
      <c r="BF7" s="5">
        <f t="shared" si="0"/>
        <v>0</v>
      </c>
    </row>
  </sheetData>
  <mergeCells count="17">
    <mergeCell ref="BC1:BF1"/>
    <mergeCell ref="AF1:AI1"/>
    <mergeCell ref="AJ1:AO1"/>
    <mergeCell ref="AP1:AP2"/>
    <mergeCell ref="AQ1:AU1"/>
    <mergeCell ref="AW1:AX1"/>
    <mergeCell ref="F1:F2"/>
    <mergeCell ref="G1:G2"/>
    <mergeCell ref="H1:J1"/>
    <mergeCell ref="L1:N1"/>
    <mergeCell ref="AY1:BB1"/>
    <mergeCell ref="AC1:AE1"/>
    <mergeCell ref="P1:R1"/>
    <mergeCell ref="S1:V1"/>
    <mergeCell ref="W1:Y1"/>
    <mergeCell ref="Z1:Z2"/>
    <mergeCell ref="AA1:A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zoomScale="90" zoomScaleNormal="90" workbookViewId="0">
      <selection activeCell="B32" sqref="B32"/>
    </sheetView>
  </sheetViews>
  <sheetFormatPr baseColWidth="10" defaultRowHeight="15" x14ac:dyDescent="0.25"/>
  <cols>
    <col min="2" max="2" width="58.5703125" customWidth="1"/>
  </cols>
  <sheetData>
    <row r="2" spans="1:8" x14ac:dyDescent="0.25">
      <c r="A2">
        <v>1</v>
      </c>
      <c r="B2" t="s">
        <v>38</v>
      </c>
      <c r="C2" t="s">
        <v>348</v>
      </c>
      <c r="D2" t="s">
        <v>346</v>
      </c>
      <c r="G2" t="s">
        <v>15</v>
      </c>
      <c r="H2" t="s">
        <v>349</v>
      </c>
    </row>
    <row r="3" spans="1:8" x14ac:dyDescent="0.25">
      <c r="A3">
        <v>2</v>
      </c>
      <c r="B3" t="s">
        <v>367</v>
      </c>
      <c r="C3" t="s">
        <v>349</v>
      </c>
      <c r="D3" t="s">
        <v>347</v>
      </c>
      <c r="H3" t="s">
        <v>350</v>
      </c>
    </row>
    <row r="4" spans="1:8" x14ac:dyDescent="0.25">
      <c r="A4">
        <v>3</v>
      </c>
      <c r="B4" t="s">
        <v>368</v>
      </c>
      <c r="C4" t="s">
        <v>349</v>
      </c>
      <c r="D4" t="s">
        <v>346</v>
      </c>
      <c r="H4" t="s">
        <v>348</v>
      </c>
    </row>
    <row r="5" spans="1:8" x14ac:dyDescent="0.25">
      <c r="A5">
        <v>4</v>
      </c>
      <c r="B5" t="s">
        <v>369</v>
      </c>
      <c r="C5" t="s">
        <v>348</v>
      </c>
      <c r="D5" t="s">
        <v>346</v>
      </c>
      <c r="H5" t="s">
        <v>352</v>
      </c>
    </row>
    <row r="6" spans="1:8" x14ac:dyDescent="0.25">
      <c r="A6">
        <v>5</v>
      </c>
      <c r="B6" t="s">
        <v>40</v>
      </c>
      <c r="C6" t="s">
        <v>350</v>
      </c>
      <c r="D6" t="s">
        <v>346</v>
      </c>
    </row>
    <row r="7" spans="1:8" x14ac:dyDescent="0.25">
      <c r="A7">
        <v>6</v>
      </c>
      <c r="B7" t="s">
        <v>39</v>
      </c>
      <c r="C7" t="s">
        <v>348</v>
      </c>
      <c r="D7" t="s">
        <v>346</v>
      </c>
    </row>
    <row r="8" spans="1:8" x14ac:dyDescent="0.25">
      <c r="A8">
        <v>7</v>
      </c>
      <c r="B8" t="s">
        <v>351</v>
      </c>
      <c r="C8" t="s">
        <v>348</v>
      </c>
      <c r="D8" t="s">
        <v>346</v>
      </c>
    </row>
    <row r="9" spans="1:8" x14ac:dyDescent="0.25">
      <c r="A9">
        <v>8</v>
      </c>
      <c r="B9" t="s">
        <v>51</v>
      </c>
      <c r="C9" t="s">
        <v>349</v>
      </c>
      <c r="D9" t="s">
        <v>347</v>
      </c>
    </row>
    <row r="10" spans="1:8" x14ac:dyDescent="0.25">
      <c r="A10">
        <v>9</v>
      </c>
      <c r="B10" t="s">
        <v>370</v>
      </c>
      <c r="C10" t="s">
        <v>350</v>
      </c>
      <c r="D10" t="s">
        <v>346</v>
      </c>
    </row>
    <row r="11" spans="1:8" x14ac:dyDescent="0.25">
      <c r="A11">
        <v>10</v>
      </c>
      <c r="B11" t="s">
        <v>371</v>
      </c>
      <c r="C11" t="s">
        <v>349</v>
      </c>
      <c r="D11" t="s">
        <v>346</v>
      </c>
    </row>
    <row r="12" spans="1:8" x14ac:dyDescent="0.25">
      <c r="A12">
        <v>11</v>
      </c>
      <c r="B12" t="s">
        <v>372</v>
      </c>
      <c r="C12" t="s">
        <v>352</v>
      </c>
      <c r="D12" t="s">
        <v>346</v>
      </c>
    </row>
    <row r="13" spans="1:8" x14ac:dyDescent="0.25">
      <c r="A13">
        <v>12</v>
      </c>
      <c r="B13" t="s">
        <v>52</v>
      </c>
      <c r="C13" t="s">
        <v>350</v>
      </c>
      <c r="D13" t="s">
        <v>347</v>
      </c>
    </row>
    <row r="14" spans="1:8" x14ac:dyDescent="0.25">
      <c r="A14">
        <v>13</v>
      </c>
      <c r="B14" t="s">
        <v>373</v>
      </c>
      <c r="C14" t="s">
        <v>349</v>
      </c>
      <c r="D14" t="s">
        <v>346</v>
      </c>
    </row>
    <row r="15" spans="1:8" x14ac:dyDescent="0.25">
      <c r="A15">
        <v>14</v>
      </c>
      <c r="B15" t="s">
        <v>43</v>
      </c>
      <c r="C15" t="s">
        <v>348</v>
      </c>
      <c r="D15" t="s">
        <v>346</v>
      </c>
    </row>
    <row r="16" spans="1:8" x14ac:dyDescent="0.25">
      <c r="A16">
        <v>15</v>
      </c>
      <c r="B16" t="s">
        <v>374</v>
      </c>
      <c r="C16" t="s">
        <v>349</v>
      </c>
      <c r="D16" t="s">
        <v>346</v>
      </c>
    </row>
    <row r="17" spans="1:4" x14ac:dyDescent="0.25">
      <c r="A17">
        <v>16</v>
      </c>
      <c r="B17" t="s">
        <v>44</v>
      </c>
      <c r="C17" t="s">
        <v>349</v>
      </c>
      <c r="D17" t="s">
        <v>346</v>
      </c>
    </row>
    <row r="18" spans="1:4" x14ac:dyDescent="0.25">
      <c r="A18">
        <v>17</v>
      </c>
      <c r="B18" t="s">
        <v>45</v>
      </c>
      <c r="C18" t="s">
        <v>349</v>
      </c>
      <c r="D18" t="s">
        <v>346</v>
      </c>
    </row>
    <row r="19" spans="1:4" x14ac:dyDescent="0.25">
      <c r="A19">
        <v>18</v>
      </c>
      <c r="B19" t="s">
        <v>375</v>
      </c>
      <c r="C19" t="s">
        <v>349</v>
      </c>
      <c r="D19" t="s">
        <v>346</v>
      </c>
    </row>
    <row r="20" spans="1:4" x14ac:dyDescent="0.25">
      <c r="A20">
        <v>19</v>
      </c>
      <c r="B20" t="s">
        <v>353</v>
      </c>
      <c r="C20" t="s">
        <v>349</v>
      </c>
      <c r="D20" t="s">
        <v>346</v>
      </c>
    </row>
    <row r="21" spans="1:4" x14ac:dyDescent="0.25">
      <c r="A21">
        <v>20</v>
      </c>
      <c r="B21" t="s">
        <v>46</v>
      </c>
      <c r="C21" t="s">
        <v>348</v>
      </c>
      <c r="D21" t="s">
        <v>346</v>
      </c>
    </row>
    <row r="22" spans="1:4" x14ac:dyDescent="0.25">
      <c r="A22">
        <v>21</v>
      </c>
      <c r="B22" t="s">
        <v>376</v>
      </c>
      <c r="C22" t="s">
        <v>349</v>
      </c>
      <c r="D22" t="s">
        <v>347</v>
      </c>
    </row>
    <row r="23" spans="1:4" x14ac:dyDescent="0.25">
      <c r="A23">
        <v>22</v>
      </c>
      <c r="B23" t="s">
        <v>47</v>
      </c>
      <c r="C23" t="s">
        <v>350</v>
      </c>
      <c r="D23" t="s">
        <v>347</v>
      </c>
    </row>
    <row r="24" spans="1:4" x14ac:dyDescent="0.25">
      <c r="A24">
        <v>23</v>
      </c>
      <c r="B24" t="s">
        <v>377</v>
      </c>
      <c r="C24" t="s">
        <v>349</v>
      </c>
      <c r="D24" t="s">
        <v>346</v>
      </c>
    </row>
    <row r="25" spans="1:4" x14ac:dyDescent="0.25">
      <c r="A25">
        <v>24</v>
      </c>
      <c r="B25" t="s">
        <v>378</v>
      </c>
      <c r="C25" t="s">
        <v>349</v>
      </c>
      <c r="D25" t="s">
        <v>346</v>
      </c>
    </row>
    <row r="26" spans="1:4" x14ac:dyDescent="0.25">
      <c r="A26">
        <v>25</v>
      </c>
      <c r="B26" t="s">
        <v>379</v>
      </c>
      <c r="C26" t="s">
        <v>352</v>
      </c>
      <c r="D26" t="s">
        <v>346</v>
      </c>
    </row>
    <row r="27" spans="1:4" x14ac:dyDescent="0.25">
      <c r="A27">
        <v>26</v>
      </c>
      <c r="B27" t="s">
        <v>380</v>
      </c>
      <c r="C27" t="s">
        <v>349</v>
      </c>
      <c r="D27" t="s">
        <v>347</v>
      </c>
    </row>
    <row r="28" spans="1:4" x14ac:dyDescent="0.25">
      <c r="A28">
        <v>27</v>
      </c>
      <c r="B28" t="s">
        <v>381</v>
      </c>
      <c r="C28" t="s">
        <v>350</v>
      </c>
      <c r="D28" t="s">
        <v>346</v>
      </c>
    </row>
    <row r="29" spans="1:4" x14ac:dyDescent="0.25">
      <c r="A29">
        <v>28</v>
      </c>
      <c r="B29" t="s">
        <v>382</v>
      </c>
      <c r="C29" t="s">
        <v>348</v>
      </c>
      <c r="D29" t="s">
        <v>346</v>
      </c>
    </row>
    <row r="30" spans="1:4" x14ac:dyDescent="0.25">
      <c r="A30">
        <v>29</v>
      </c>
      <c r="B30" t="s">
        <v>383</v>
      </c>
      <c r="C30" t="s">
        <v>349</v>
      </c>
      <c r="D30" t="s">
        <v>347</v>
      </c>
    </row>
    <row r="31" spans="1:4" x14ac:dyDescent="0.25">
      <c r="A31">
        <v>30</v>
      </c>
      <c r="B31" t="s">
        <v>384</v>
      </c>
      <c r="C31" t="s">
        <v>348</v>
      </c>
      <c r="D31" t="s">
        <v>346</v>
      </c>
    </row>
    <row r="32" spans="1:4" x14ac:dyDescent="0.25">
      <c r="A32">
        <v>31</v>
      </c>
      <c r="B32" t="s">
        <v>402</v>
      </c>
      <c r="C32" t="s">
        <v>349</v>
      </c>
      <c r="D32" t="s">
        <v>346</v>
      </c>
    </row>
    <row r="33" spans="1:4" x14ac:dyDescent="0.25">
      <c r="A33">
        <v>32</v>
      </c>
      <c r="B33" t="s">
        <v>385</v>
      </c>
      <c r="C33" t="s">
        <v>349</v>
      </c>
      <c r="D33" t="s">
        <v>346</v>
      </c>
    </row>
    <row r="34" spans="1:4" x14ac:dyDescent="0.25">
      <c r="A34">
        <v>33</v>
      </c>
      <c r="B34" t="s">
        <v>354</v>
      </c>
      <c r="C34" t="s">
        <v>352</v>
      </c>
      <c r="D34" t="s">
        <v>346</v>
      </c>
    </row>
    <row r="35" spans="1:4" x14ac:dyDescent="0.25">
      <c r="A35">
        <v>34</v>
      </c>
      <c r="B35" t="s">
        <v>49</v>
      </c>
      <c r="C35" t="s">
        <v>349</v>
      </c>
      <c r="D35" t="s">
        <v>346</v>
      </c>
    </row>
    <row r="36" spans="1:4" x14ac:dyDescent="0.25">
      <c r="A36">
        <v>35</v>
      </c>
      <c r="B36" t="s">
        <v>386</v>
      </c>
      <c r="C36" t="s">
        <v>349</v>
      </c>
      <c r="D36" t="s">
        <v>347</v>
      </c>
    </row>
    <row r="37" spans="1:4" x14ac:dyDescent="0.25">
      <c r="A37">
        <v>36</v>
      </c>
      <c r="B37" t="s">
        <v>50</v>
      </c>
      <c r="C37" t="s">
        <v>352</v>
      </c>
      <c r="D37" t="s">
        <v>346</v>
      </c>
    </row>
    <row r="38" spans="1:4" x14ac:dyDescent="0.25">
      <c r="A38">
        <v>37</v>
      </c>
      <c r="B38" t="s">
        <v>48</v>
      </c>
      <c r="C38" t="s">
        <v>349</v>
      </c>
      <c r="D38" t="s">
        <v>347</v>
      </c>
    </row>
    <row r="39" spans="1:4" x14ac:dyDescent="0.25">
      <c r="A39">
        <v>38</v>
      </c>
      <c r="B39" t="s">
        <v>41</v>
      </c>
      <c r="C39" t="s">
        <v>350</v>
      </c>
      <c r="D39" t="s">
        <v>346</v>
      </c>
    </row>
    <row r="40" spans="1:4" x14ac:dyDescent="0.25">
      <c r="A40">
        <v>39</v>
      </c>
      <c r="B40" t="s">
        <v>355</v>
      </c>
      <c r="C40" t="s">
        <v>350</v>
      </c>
      <c r="D40" t="s">
        <v>346</v>
      </c>
    </row>
    <row r="41" spans="1:4" x14ac:dyDescent="0.25">
      <c r="A41">
        <v>40</v>
      </c>
      <c r="B41" t="s">
        <v>387</v>
      </c>
      <c r="C41" t="s">
        <v>349</v>
      </c>
      <c r="D41" t="s">
        <v>346</v>
      </c>
    </row>
    <row r="42" spans="1:4" x14ac:dyDescent="0.25">
      <c r="A42">
        <v>41</v>
      </c>
      <c r="B42" t="s">
        <v>42</v>
      </c>
      <c r="C42" t="s">
        <v>350</v>
      </c>
      <c r="D42" t="s">
        <v>346</v>
      </c>
    </row>
    <row r="43" spans="1:4" x14ac:dyDescent="0.25">
      <c r="A43">
        <v>42</v>
      </c>
      <c r="B43" t="s">
        <v>53</v>
      </c>
      <c r="C43" t="s">
        <v>349</v>
      </c>
      <c r="D43" t="s">
        <v>346</v>
      </c>
    </row>
    <row r="44" spans="1:4" x14ac:dyDescent="0.25">
      <c r="A44">
        <v>43</v>
      </c>
      <c r="B44" t="s">
        <v>388</v>
      </c>
      <c r="C44" t="s">
        <v>349</v>
      </c>
      <c r="D44" t="s">
        <v>347</v>
      </c>
    </row>
    <row r="45" spans="1:4" x14ac:dyDescent="0.25">
      <c r="A45">
        <v>44</v>
      </c>
      <c r="B45" t="s">
        <v>389</v>
      </c>
      <c r="C45" t="s">
        <v>352</v>
      </c>
      <c r="D45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opLeftCell="B1" zoomScale="70" zoomScaleNormal="70" workbookViewId="0">
      <selection activeCell="AC3" sqref="AC3"/>
    </sheetView>
  </sheetViews>
  <sheetFormatPr baseColWidth="10" defaultRowHeight="15" x14ac:dyDescent="0.25"/>
  <cols>
    <col min="16" max="16" width="13.5703125" customWidth="1"/>
    <col min="19" max="19" width="12.42578125" customWidth="1"/>
    <col min="20" max="20" width="11.5703125" customWidth="1"/>
    <col min="26" max="26" width="12.85546875" customWidth="1"/>
    <col min="33" max="33" width="15.28515625" customWidth="1"/>
    <col min="36" max="36" width="13" customWidth="1"/>
    <col min="39" max="39" width="13" customWidth="1"/>
    <col min="42" max="42" width="18.7109375" customWidth="1"/>
    <col min="43" max="43" width="14.42578125" customWidth="1"/>
    <col min="44" max="44" width="22.5703125" customWidth="1"/>
    <col min="46" max="46" width="12.28515625" customWidth="1"/>
    <col min="47" max="47" width="14.42578125" customWidth="1"/>
    <col min="50" max="50" width="13.42578125" customWidth="1"/>
    <col min="51" max="51" width="15.140625" customWidth="1"/>
  </cols>
  <sheetData>
    <row r="1" spans="1:52" ht="18.75" customHeight="1" x14ac:dyDescent="0.3">
      <c r="A1" t="s">
        <v>96</v>
      </c>
      <c r="C1" s="11" t="s">
        <v>79</v>
      </c>
      <c r="D1" s="11"/>
      <c r="E1" s="92" t="s">
        <v>82</v>
      </c>
      <c r="F1" s="93"/>
      <c r="G1" s="94"/>
      <c r="H1" s="11" t="s">
        <v>57</v>
      </c>
      <c r="I1" s="95" t="s">
        <v>81</v>
      </c>
      <c r="J1" s="95"/>
      <c r="K1" s="95"/>
      <c r="L1" s="95" t="s">
        <v>17</v>
      </c>
      <c r="M1" s="95"/>
      <c r="N1" s="95"/>
      <c r="O1" s="95"/>
      <c r="P1" s="95" t="s">
        <v>16</v>
      </c>
      <c r="Q1" s="95"/>
      <c r="R1" s="95"/>
      <c r="S1" s="11"/>
      <c r="T1" s="96" t="s">
        <v>23</v>
      </c>
      <c r="U1" s="97"/>
      <c r="V1" s="72" t="s">
        <v>94</v>
      </c>
      <c r="W1" s="73"/>
      <c r="X1" s="74"/>
      <c r="Y1" s="14"/>
      <c r="Z1" s="96" t="s">
        <v>83</v>
      </c>
      <c r="AA1" s="96"/>
      <c r="AB1" s="96"/>
      <c r="AC1" s="95" t="s">
        <v>22</v>
      </c>
      <c r="AD1" s="95"/>
      <c r="AE1" s="95"/>
      <c r="AF1" s="95"/>
      <c r="AG1" s="95"/>
      <c r="AH1" s="95"/>
      <c r="AI1" s="11"/>
      <c r="AJ1" s="95" t="s">
        <v>77</v>
      </c>
      <c r="AK1" s="95"/>
      <c r="AL1" s="95"/>
      <c r="AM1" s="95"/>
      <c r="AN1" s="95"/>
      <c r="AO1" s="95"/>
      <c r="AP1" s="11" t="s">
        <v>78</v>
      </c>
      <c r="AQ1" s="98" t="s">
        <v>63</v>
      </c>
      <c r="AR1" s="99"/>
      <c r="AS1" s="95" t="s">
        <v>66</v>
      </c>
      <c r="AT1" s="95"/>
      <c r="AU1" s="95"/>
      <c r="AV1" s="95"/>
      <c r="AW1" s="90" t="s">
        <v>69</v>
      </c>
      <c r="AX1" s="91"/>
      <c r="AY1" s="91"/>
      <c r="AZ1" s="91"/>
    </row>
    <row r="2" spans="1:52" ht="75" x14ac:dyDescent="0.25">
      <c r="C2" s="7"/>
      <c r="D2" s="7" t="s">
        <v>55</v>
      </c>
      <c r="E2" s="7" t="s">
        <v>56</v>
      </c>
      <c r="F2" s="6" t="s">
        <v>95</v>
      </c>
      <c r="G2" s="8" t="s">
        <v>54</v>
      </c>
      <c r="H2" s="7" t="s">
        <v>58</v>
      </c>
      <c r="I2" s="7" t="s">
        <v>13</v>
      </c>
      <c r="J2" s="7" t="s">
        <v>14</v>
      </c>
      <c r="K2" s="9" t="s">
        <v>12</v>
      </c>
      <c r="L2" s="7" t="s">
        <v>4</v>
      </c>
      <c r="M2" s="7" t="s">
        <v>5</v>
      </c>
      <c r="N2" s="7" t="s">
        <v>6</v>
      </c>
      <c r="O2" s="9" t="s">
        <v>7</v>
      </c>
      <c r="P2" s="7" t="s">
        <v>18</v>
      </c>
      <c r="Q2" s="7" t="s">
        <v>19</v>
      </c>
      <c r="R2" s="9" t="s">
        <v>70</v>
      </c>
      <c r="S2" s="7" t="s">
        <v>74</v>
      </c>
      <c r="T2" s="7" t="s">
        <v>21</v>
      </c>
      <c r="U2" s="12" t="s">
        <v>71</v>
      </c>
      <c r="V2" s="16" t="s">
        <v>20</v>
      </c>
      <c r="W2" s="7" t="s">
        <v>92</v>
      </c>
      <c r="X2" s="17" t="s">
        <v>93</v>
      </c>
      <c r="Y2" s="15" t="s">
        <v>84</v>
      </c>
      <c r="Z2" s="7" t="s">
        <v>85</v>
      </c>
      <c r="AA2" s="7" t="s">
        <v>72</v>
      </c>
      <c r="AB2" s="7" t="s">
        <v>73</v>
      </c>
      <c r="AC2" s="7" t="s">
        <v>88</v>
      </c>
      <c r="AD2" s="7" t="s">
        <v>87</v>
      </c>
      <c r="AE2" s="7" t="s">
        <v>8</v>
      </c>
      <c r="AF2" s="7" t="s">
        <v>9</v>
      </c>
      <c r="AG2" s="6" t="s">
        <v>75</v>
      </c>
      <c r="AH2" s="7" t="s">
        <v>76</v>
      </c>
      <c r="AI2" s="7" t="s">
        <v>10</v>
      </c>
      <c r="AJ2" s="7" t="s">
        <v>59</v>
      </c>
      <c r="AK2" s="7" t="s">
        <v>60</v>
      </c>
      <c r="AL2" s="7" t="s">
        <v>89</v>
      </c>
      <c r="AM2" s="7" t="s">
        <v>90</v>
      </c>
      <c r="AN2" s="7" t="s">
        <v>91</v>
      </c>
      <c r="AO2" s="9" t="s">
        <v>61</v>
      </c>
      <c r="AP2" s="7" t="s">
        <v>86</v>
      </c>
      <c r="AQ2" s="7" t="s">
        <v>62</v>
      </c>
      <c r="AR2" s="7" t="s">
        <v>64</v>
      </c>
      <c r="AS2" s="7" t="s">
        <v>24</v>
      </c>
      <c r="AT2" s="7" t="s">
        <v>67</v>
      </c>
      <c r="AU2" s="7" t="s">
        <v>68</v>
      </c>
      <c r="AV2" s="7" t="s">
        <v>65</v>
      </c>
      <c r="AW2" s="7" t="s">
        <v>24</v>
      </c>
      <c r="AX2" s="7" t="s">
        <v>67</v>
      </c>
      <c r="AY2" s="7" t="s">
        <v>68</v>
      </c>
      <c r="AZ2" s="7" t="s">
        <v>65</v>
      </c>
    </row>
    <row r="3" spans="1:52" x14ac:dyDescent="0.25">
      <c r="A3" t="s">
        <v>15</v>
      </c>
      <c r="B3" t="s">
        <v>104</v>
      </c>
      <c r="E3" t="s">
        <v>344</v>
      </c>
      <c r="F3" t="s">
        <v>97</v>
      </c>
      <c r="I3" t="s">
        <v>128</v>
      </c>
      <c r="L3" t="s">
        <v>126</v>
      </c>
      <c r="M3" t="s">
        <v>126</v>
      </c>
      <c r="N3" t="s">
        <v>126</v>
      </c>
      <c r="P3" t="s">
        <v>125</v>
      </c>
      <c r="Q3" t="s">
        <v>125</v>
      </c>
      <c r="S3" t="s">
        <v>343</v>
      </c>
      <c r="T3" t="s">
        <v>149</v>
      </c>
      <c r="U3" t="s">
        <v>150</v>
      </c>
      <c r="X3" t="s">
        <v>15</v>
      </c>
      <c r="AA3" t="s">
        <v>142</v>
      </c>
      <c r="AB3" t="s">
        <v>143</v>
      </c>
      <c r="AC3" t="s">
        <v>102</v>
      </c>
      <c r="AI3" t="s">
        <v>135</v>
      </c>
      <c r="AJ3" t="s">
        <v>134</v>
      </c>
      <c r="AK3" t="s">
        <v>134</v>
      </c>
      <c r="AL3" t="s">
        <v>133</v>
      </c>
      <c r="AM3" t="s">
        <v>133</v>
      </c>
      <c r="AN3" t="s">
        <v>133</v>
      </c>
      <c r="AP3" t="s">
        <v>98</v>
      </c>
      <c r="AQ3" t="s">
        <v>136</v>
      </c>
    </row>
    <row r="4" spans="1:52" x14ac:dyDescent="0.25">
      <c r="I4" t="s">
        <v>101</v>
      </c>
      <c r="J4" t="s">
        <v>127</v>
      </c>
      <c r="L4" t="s">
        <v>100</v>
      </c>
      <c r="M4" t="s">
        <v>129</v>
      </c>
      <c r="P4" t="s">
        <v>131</v>
      </c>
      <c r="Q4" t="s">
        <v>130</v>
      </c>
      <c r="U4" t="s">
        <v>151</v>
      </c>
      <c r="X4" t="s">
        <v>15</v>
      </c>
      <c r="AP4" t="s">
        <v>99</v>
      </c>
    </row>
    <row r="5" spans="1:52" x14ac:dyDescent="0.25">
      <c r="L5" t="s">
        <v>119</v>
      </c>
      <c r="P5" t="s">
        <v>132</v>
      </c>
      <c r="Q5" t="s">
        <v>132</v>
      </c>
      <c r="T5" t="s">
        <v>121</v>
      </c>
      <c r="U5" t="s">
        <v>152</v>
      </c>
    </row>
    <row r="6" spans="1:52" x14ac:dyDescent="0.25">
      <c r="L6" t="s">
        <v>120</v>
      </c>
      <c r="T6" t="s">
        <v>122</v>
      </c>
    </row>
    <row r="7" spans="1:52" x14ac:dyDescent="0.25">
      <c r="T7" t="s">
        <v>123</v>
      </c>
    </row>
    <row r="8" spans="1:52" x14ac:dyDescent="0.25">
      <c r="T8" t="s">
        <v>124</v>
      </c>
    </row>
    <row r="11" spans="1:52" s="20" customFormat="1" ht="15.75" thickBot="1" x14ac:dyDescent="0.3"/>
    <row r="12" spans="1:52" x14ac:dyDescent="0.25">
      <c r="A12" t="s">
        <v>15</v>
      </c>
      <c r="B12" t="s">
        <v>103</v>
      </c>
      <c r="D12" t="s">
        <v>108</v>
      </c>
      <c r="H12" t="s">
        <v>15</v>
      </c>
      <c r="J12" t="s">
        <v>108</v>
      </c>
      <c r="V12" t="s">
        <v>148</v>
      </c>
      <c r="W12" t="s">
        <v>154</v>
      </c>
      <c r="Y12" t="s">
        <v>139</v>
      </c>
      <c r="Z12" t="s">
        <v>139</v>
      </c>
      <c r="AA12" t="s">
        <v>140</v>
      </c>
      <c r="AB12" t="s">
        <v>141</v>
      </c>
      <c r="AE12" t="s">
        <v>105</v>
      </c>
      <c r="AF12" t="s">
        <v>107</v>
      </c>
      <c r="AG12" t="s">
        <v>106</v>
      </c>
    </row>
    <row r="13" spans="1:52" x14ac:dyDescent="0.25">
      <c r="D13" t="s">
        <v>109</v>
      </c>
      <c r="H13" t="s">
        <v>109</v>
      </c>
      <c r="I13" t="s">
        <v>109</v>
      </c>
      <c r="P13" t="s">
        <v>145</v>
      </c>
      <c r="T13" t="s">
        <v>109</v>
      </c>
      <c r="W13" t="s">
        <v>155</v>
      </c>
    </row>
    <row r="14" spans="1:52" x14ac:dyDescent="0.25">
      <c r="D14" t="s">
        <v>110</v>
      </c>
      <c r="H14" t="s">
        <v>110</v>
      </c>
      <c r="J14" t="s">
        <v>110</v>
      </c>
      <c r="Q14" t="s">
        <v>147</v>
      </c>
      <c r="W14" t="s">
        <v>153</v>
      </c>
    </row>
    <row r="15" spans="1:52" x14ac:dyDescent="0.25">
      <c r="D15" t="s">
        <v>111</v>
      </c>
      <c r="H15" t="s">
        <v>111</v>
      </c>
      <c r="J15" t="s">
        <v>111</v>
      </c>
      <c r="Q15" t="s">
        <v>146</v>
      </c>
      <c r="W15" t="s">
        <v>156</v>
      </c>
    </row>
    <row r="16" spans="1:52" x14ac:dyDescent="0.25">
      <c r="D16" t="s">
        <v>112</v>
      </c>
      <c r="J16" t="s">
        <v>112</v>
      </c>
      <c r="W16" t="s">
        <v>157</v>
      </c>
    </row>
    <row r="17" spans="4:23" x14ac:dyDescent="0.25">
      <c r="D17" t="s">
        <v>137</v>
      </c>
      <c r="J17" t="s">
        <v>116</v>
      </c>
      <c r="L17" t="s">
        <v>115</v>
      </c>
      <c r="M17" t="s">
        <v>115</v>
      </c>
      <c r="N17" t="s">
        <v>115</v>
      </c>
      <c r="W17" t="s">
        <v>158</v>
      </c>
    </row>
    <row r="18" spans="4:23" x14ac:dyDescent="0.25">
      <c r="D18" t="s">
        <v>116</v>
      </c>
      <c r="L18" t="s">
        <v>117</v>
      </c>
      <c r="M18" t="s">
        <v>117</v>
      </c>
      <c r="N18" t="s">
        <v>117</v>
      </c>
    </row>
    <row r="19" spans="4:23" x14ac:dyDescent="0.25">
      <c r="D19" t="s">
        <v>138</v>
      </c>
      <c r="H19" t="s">
        <v>113</v>
      </c>
    </row>
    <row r="20" spans="4:23" x14ac:dyDescent="0.25">
      <c r="D20" t="s">
        <v>144</v>
      </c>
      <c r="J20" t="s">
        <v>118</v>
      </c>
    </row>
    <row r="21" spans="4:23" x14ac:dyDescent="0.25">
      <c r="D21" t="s">
        <v>118</v>
      </c>
      <c r="H21" t="s">
        <v>114</v>
      </c>
    </row>
  </sheetData>
  <mergeCells count="12">
    <mergeCell ref="AW1:AZ1"/>
    <mergeCell ref="E1:G1"/>
    <mergeCell ref="I1:K1"/>
    <mergeCell ref="L1:O1"/>
    <mergeCell ref="P1:R1"/>
    <mergeCell ref="T1:U1"/>
    <mergeCell ref="V1:X1"/>
    <mergeCell ref="Z1:AB1"/>
    <mergeCell ref="AC1:AH1"/>
    <mergeCell ref="AJ1:AO1"/>
    <mergeCell ref="AQ1:AR1"/>
    <mergeCell ref="AS1:A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30" zoomScale="80" zoomScaleNormal="80" workbookViewId="0">
      <selection activeCell="G3" sqref="G3"/>
    </sheetView>
  </sheetViews>
  <sheetFormatPr baseColWidth="10" defaultRowHeight="15" x14ac:dyDescent="0.25"/>
  <sheetData>
    <row r="1" spans="1:2" x14ac:dyDescent="0.25">
      <c r="A1" t="s">
        <v>339</v>
      </c>
    </row>
    <row r="2" spans="1:2" x14ac:dyDescent="0.25">
      <c r="A2" t="s">
        <v>340</v>
      </c>
    </row>
    <row r="3" spans="1:2" x14ac:dyDescent="0.25">
      <c r="A3" t="s">
        <v>341</v>
      </c>
    </row>
    <row r="4" spans="1:2" x14ac:dyDescent="0.25">
      <c r="A4" t="s">
        <v>342</v>
      </c>
    </row>
    <row r="5" spans="1:2" x14ac:dyDescent="0.25">
      <c r="A5" t="s">
        <v>159</v>
      </c>
      <c r="B5" t="s">
        <v>160</v>
      </c>
    </row>
    <row r="6" spans="1:2" x14ac:dyDescent="0.25">
      <c r="A6" t="s">
        <v>161</v>
      </c>
      <c r="B6" t="s">
        <v>162</v>
      </c>
    </row>
    <row r="7" spans="1:2" x14ac:dyDescent="0.25">
      <c r="A7" t="s">
        <v>163</v>
      </c>
      <c r="B7" t="s">
        <v>164</v>
      </c>
    </row>
    <row r="8" spans="1:2" x14ac:dyDescent="0.25">
      <c r="A8" t="s">
        <v>165</v>
      </c>
      <c r="B8" t="s">
        <v>166</v>
      </c>
    </row>
    <row r="9" spans="1:2" x14ac:dyDescent="0.25">
      <c r="A9" t="s">
        <v>167</v>
      </c>
      <c r="B9" t="s">
        <v>168</v>
      </c>
    </row>
    <row r="10" spans="1:2" x14ac:dyDescent="0.25">
      <c r="A10" t="s">
        <v>169</v>
      </c>
      <c r="B10" t="s">
        <v>170</v>
      </c>
    </row>
    <row r="11" spans="1:2" x14ac:dyDescent="0.25">
      <c r="A11" t="s">
        <v>171</v>
      </c>
      <c r="B11" t="s">
        <v>172</v>
      </c>
    </row>
    <row r="12" spans="1:2" x14ac:dyDescent="0.25">
      <c r="A12" t="s">
        <v>173</v>
      </c>
      <c r="B12" t="s">
        <v>174</v>
      </c>
    </row>
    <row r="13" spans="1:2" x14ac:dyDescent="0.25">
      <c r="A13" t="s">
        <v>175</v>
      </c>
      <c r="B13" t="s">
        <v>176</v>
      </c>
    </row>
    <row r="14" spans="1:2" x14ac:dyDescent="0.25">
      <c r="A14" t="s">
        <v>177</v>
      </c>
      <c r="B14" t="s">
        <v>178</v>
      </c>
    </row>
    <row r="15" spans="1:2" x14ac:dyDescent="0.25">
      <c r="A15" t="s">
        <v>179</v>
      </c>
      <c r="B15" t="s">
        <v>180</v>
      </c>
    </row>
    <row r="16" spans="1:2" x14ac:dyDescent="0.25">
      <c r="A16" t="s">
        <v>181</v>
      </c>
      <c r="B16" t="s">
        <v>182</v>
      </c>
    </row>
    <row r="17" spans="1:2" x14ac:dyDescent="0.25">
      <c r="A17" t="s">
        <v>183</v>
      </c>
      <c r="B17" t="s">
        <v>184</v>
      </c>
    </row>
    <row r="18" spans="1:2" x14ac:dyDescent="0.25">
      <c r="A18" t="s">
        <v>185</v>
      </c>
      <c r="B18" t="s">
        <v>186</v>
      </c>
    </row>
    <row r="19" spans="1:2" x14ac:dyDescent="0.25">
      <c r="A19" t="s">
        <v>187</v>
      </c>
      <c r="B19" t="s">
        <v>188</v>
      </c>
    </row>
    <row r="20" spans="1:2" x14ac:dyDescent="0.25">
      <c r="A20" t="s">
        <v>189</v>
      </c>
      <c r="B20" t="s">
        <v>190</v>
      </c>
    </row>
    <row r="21" spans="1:2" x14ac:dyDescent="0.25">
      <c r="A21" t="s">
        <v>191</v>
      </c>
      <c r="B21" t="s">
        <v>192</v>
      </c>
    </row>
    <row r="22" spans="1:2" x14ac:dyDescent="0.25">
      <c r="A22" t="s">
        <v>193</v>
      </c>
      <c r="B22" t="s">
        <v>194</v>
      </c>
    </row>
    <row r="23" spans="1:2" x14ac:dyDescent="0.25">
      <c r="A23" t="s">
        <v>195</v>
      </c>
      <c r="B23" t="s">
        <v>196</v>
      </c>
    </row>
    <row r="24" spans="1:2" x14ac:dyDescent="0.25">
      <c r="A24" t="s">
        <v>197</v>
      </c>
      <c r="B24" t="s">
        <v>198</v>
      </c>
    </row>
    <row r="25" spans="1:2" x14ac:dyDescent="0.25">
      <c r="A25" t="s">
        <v>199</v>
      </c>
      <c r="B25" t="s">
        <v>200</v>
      </c>
    </row>
    <row r="26" spans="1:2" x14ac:dyDescent="0.25">
      <c r="A26" t="s">
        <v>201</v>
      </c>
      <c r="B26" t="s">
        <v>202</v>
      </c>
    </row>
    <row r="27" spans="1:2" x14ac:dyDescent="0.25">
      <c r="A27" t="s">
        <v>203</v>
      </c>
      <c r="B27" t="s">
        <v>204</v>
      </c>
    </row>
    <row r="28" spans="1:2" x14ac:dyDescent="0.25">
      <c r="A28" t="s">
        <v>205</v>
      </c>
      <c r="B28" t="s">
        <v>206</v>
      </c>
    </row>
    <row r="29" spans="1:2" x14ac:dyDescent="0.25">
      <c r="A29" t="s">
        <v>207</v>
      </c>
      <c r="B29" t="s">
        <v>208</v>
      </c>
    </row>
    <row r="30" spans="1:2" x14ac:dyDescent="0.25">
      <c r="A30" t="s">
        <v>209</v>
      </c>
      <c r="B30" t="s">
        <v>210</v>
      </c>
    </row>
    <row r="31" spans="1:2" x14ac:dyDescent="0.25">
      <c r="A31" t="s">
        <v>211</v>
      </c>
      <c r="B31" t="s">
        <v>212</v>
      </c>
    </row>
    <row r="32" spans="1:2" x14ac:dyDescent="0.25">
      <c r="A32" t="s">
        <v>213</v>
      </c>
      <c r="B32" t="s">
        <v>214</v>
      </c>
    </row>
    <row r="33" spans="1:2" x14ac:dyDescent="0.25">
      <c r="A33" t="s">
        <v>215</v>
      </c>
      <c r="B33" t="s">
        <v>216</v>
      </c>
    </row>
    <row r="34" spans="1:2" x14ac:dyDescent="0.25">
      <c r="A34" t="s">
        <v>217</v>
      </c>
      <c r="B34" t="s">
        <v>218</v>
      </c>
    </row>
    <row r="35" spans="1:2" x14ac:dyDescent="0.25">
      <c r="A35" t="s">
        <v>219</v>
      </c>
      <c r="B35" t="s">
        <v>220</v>
      </c>
    </row>
    <row r="36" spans="1:2" x14ac:dyDescent="0.25">
      <c r="A36" t="s">
        <v>221</v>
      </c>
      <c r="B36" t="s">
        <v>222</v>
      </c>
    </row>
    <row r="37" spans="1:2" x14ac:dyDescent="0.25">
      <c r="A37" t="s">
        <v>223</v>
      </c>
      <c r="B37" t="s">
        <v>224</v>
      </c>
    </row>
    <row r="38" spans="1:2" x14ac:dyDescent="0.25">
      <c r="A38" t="s">
        <v>225</v>
      </c>
      <c r="B38" t="s">
        <v>226</v>
      </c>
    </row>
    <row r="39" spans="1:2" x14ac:dyDescent="0.25">
      <c r="A39" t="s">
        <v>227</v>
      </c>
      <c r="B39" t="s">
        <v>228</v>
      </c>
    </row>
    <row r="40" spans="1:2" x14ac:dyDescent="0.25">
      <c r="A40" t="s">
        <v>229</v>
      </c>
      <c r="B40" t="s">
        <v>230</v>
      </c>
    </row>
    <row r="41" spans="1:2" x14ac:dyDescent="0.25">
      <c r="A41" t="s">
        <v>231</v>
      </c>
      <c r="B41" t="s">
        <v>232</v>
      </c>
    </row>
    <row r="42" spans="1:2" x14ac:dyDescent="0.25">
      <c r="A42" t="s">
        <v>233</v>
      </c>
      <c r="B42" t="s">
        <v>234</v>
      </c>
    </row>
    <row r="43" spans="1:2" x14ac:dyDescent="0.25">
      <c r="A43" t="s">
        <v>235</v>
      </c>
      <c r="B43" t="s">
        <v>236</v>
      </c>
    </row>
    <row r="44" spans="1:2" x14ac:dyDescent="0.25">
      <c r="A44" t="s">
        <v>237</v>
      </c>
      <c r="B44" t="s">
        <v>238</v>
      </c>
    </row>
    <row r="45" spans="1:2" x14ac:dyDescent="0.25">
      <c r="A45" t="s">
        <v>239</v>
      </c>
      <c r="B45" t="s">
        <v>240</v>
      </c>
    </row>
    <row r="46" spans="1:2" x14ac:dyDescent="0.25">
      <c r="A46" t="s">
        <v>241</v>
      </c>
      <c r="B46" t="s">
        <v>242</v>
      </c>
    </row>
    <row r="47" spans="1:2" x14ac:dyDescent="0.25">
      <c r="A47" t="s">
        <v>243</v>
      </c>
      <c r="B47" t="s">
        <v>244</v>
      </c>
    </row>
    <row r="48" spans="1:2" x14ac:dyDescent="0.25">
      <c r="A48" t="s">
        <v>245</v>
      </c>
      <c r="B48" t="s">
        <v>246</v>
      </c>
    </row>
    <row r="49" spans="1:2" x14ac:dyDescent="0.25">
      <c r="A49" t="s">
        <v>247</v>
      </c>
      <c r="B49" t="s">
        <v>248</v>
      </c>
    </row>
    <row r="50" spans="1:2" x14ac:dyDescent="0.25">
      <c r="A50" t="s">
        <v>249</v>
      </c>
      <c r="B50" t="s">
        <v>250</v>
      </c>
    </row>
    <row r="51" spans="1:2" x14ac:dyDescent="0.25">
      <c r="A51" t="s">
        <v>251</v>
      </c>
      <c r="B51" t="s">
        <v>252</v>
      </c>
    </row>
    <row r="52" spans="1:2" x14ac:dyDescent="0.25">
      <c r="A52" t="s">
        <v>253</v>
      </c>
      <c r="B52" t="s">
        <v>254</v>
      </c>
    </row>
    <row r="53" spans="1:2" x14ac:dyDescent="0.25">
      <c r="A53" t="s">
        <v>255</v>
      </c>
      <c r="B53" t="s">
        <v>256</v>
      </c>
    </row>
    <row r="54" spans="1:2" x14ac:dyDescent="0.25">
      <c r="A54" t="s">
        <v>257</v>
      </c>
      <c r="B54" t="s">
        <v>258</v>
      </c>
    </row>
    <row r="55" spans="1:2" x14ac:dyDescent="0.25">
      <c r="A55" t="s">
        <v>259</v>
      </c>
      <c r="B55" t="s">
        <v>260</v>
      </c>
    </row>
    <row r="56" spans="1:2" x14ac:dyDescent="0.25">
      <c r="A56" t="s">
        <v>261</v>
      </c>
      <c r="B56" t="s">
        <v>262</v>
      </c>
    </row>
    <row r="57" spans="1:2" x14ac:dyDescent="0.25">
      <c r="A57" t="s">
        <v>263</v>
      </c>
      <c r="B57" t="s">
        <v>264</v>
      </c>
    </row>
    <row r="58" spans="1:2" x14ac:dyDescent="0.25">
      <c r="A58" t="s">
        <v>265</v>
      </c>
      <c r="B58" t="s">
        <v>266</v>
      </c>
    </row>
    <row r="59" spans="1:2" x14ac:dyDescent="0.25">
      <c r="A59" t="s">
        <v>267</v>
      </c>
      <c r="B59" t="s">
        <v>268</v>
      </c>
    </row>
    <row r="60" spans="1:2" x14ac:dyDescent="0.25">
      <c r="A60" t="s">
        <v>269</v>
      </c>
      <c r="B60" t="s">
        <v>270</v>
      </c>
    </row>
    <row r="61" spans="1:2" x14ac:dyDescent="0.25">
      <c r="A61" t="s">
        <v>271</v>
      </c>
      <c r="B61" t="s">
        <v>272</v>
      </c>
    </row>
    <row r="62" spans="1:2" x14ac:dyDescent="0.25">
      <c r="A62" t="s">
        <v>273</v>
      </c>
      <c r="B62" t="s">
        <v>274</v>
      </c>
    </row>
    <row r="63" spans="1:2" x14ac:dyDescent="0.25">
      <c r="A63" t="s">
        <v>275</v>
      </c>
      <c r="B63" t="s">
        <v>276</v>
      </c>
    </row>
    <row r="64" spans="1:2" x14ac:dyDescent="0.25">
      <c r="A64" t="s">
        <v>277</v>
      </c>
      <c r="B64" t="s">
        <v>278</v>
      </c>
    </row>
    <row r="65" spans="1:2" x14ac:dyDescent="0.25">
      <c r="A65" t="s">
        <v>279</v>
      </c>
      <c r="B65" t="s">
        <v>280</v>
      </c>
    </row>
    <row r="66" spans="1:2" x14ac:dyDescent="0.25">
      <c r="A66" t="s">
        <v>281</v>
      </c>
      <c r="B66" t="s">
        <v>282</v>
      </c>
    </row>
    <row r="67" spans="1:2" x14ac:dyDescent="0.25">
      <c r="A67" t="s">
        <v>283</v>
      </c>
      <c r="B67" t="s">
        <v>284</v>
      </c>
    </row>
    <row r="68" spans="1:2" x14ac:dyDescent="0.25">
      <c r="A68" t="s">
        <v>285</v>
      </c>
      <c r="B68" t="s">
        <v>286</v>
      </c>
    </row>
    <row r="69" spans="1:2" x14ac:dyDescent="0.25">
      <c r="A69" t="s">
        <v>287</v>
      </c>
      <c r="B69" t="s">
        <v>288</v>
      </c>
    </row>
    <row r="70" spans="1:2" x14ac:dyDescent="0.25">
      <c r="A70" t="s">
        <v>289</v>
      </c>
      <c r="B70" t="s">
        <v>290</v>
      </c>
    </row>
    <row r="71" spans="1:2" x14ac:dyDescent="0.25">
      <c r="A71" t="s">
        <v>291</v>
      </c>
      <c r="B71" t="s">
        <v>292</v>
      </c>
    </row>
    <row r="72" spans="1:2" x14ac:dyDescent="0.25">
      <c r="A72" t="s">
        <v>293</v>
      </c>
      <c r="B72" t="s">
        <v>294</v>
      </c>
    </row>
    <row r="73" spans="1:2" x14ac:dyDescent="0.25">
      <c r="A73" t="s">
        <v>295</v>
      </c>
      <c r="B73" t="s">
        <v>296</v>
      </c>
    </row>
    <row r="74" spans="1:2" x14ac:dyDescent="0.25">
      <c r="A74" t="s">
        <v>297</v>
      </c>
      <c r="B74" t="s">
        <v>298</v>
      </c>
    </row>
    <row r="75" spans="1:2" x14ac:dyDescent="0.25">
      <c r="A75" t="s">
        <v>299</v>
      </c>
      <c r="B75" t="s">
        <v>300</v>
      </c>
    </row>
    <row r="76" spans="1:2" x14ac:dyDescent="0.25">
      <c r="A76" t="s">
        <v>301</v>
      </c>
      <c r="B76" t="s">
        <v>302</v>
      </c>
    </row>
    <row r="77" spans="1:2" x14ac:dyDescent="0.25">
      <c r="A77" t="s">
        <v>303</v>
      </c>
      <c r="B77" t="s">
        <v>304</v>
      </c>
    </row>
    <row r="78" spans="1:2" x14ac:dyDescent="0.25">
      <c r="A78" t="s">
        <v>305</v>
      </c>
      <c r="B78" t="s">
        <v>306</v>
      </c>
    </row>
    <row r="79" spans="1:2" x14ac:dyDescent="0.25">
      <c r="A79" t="s">
        <v>307</v>
      </c>
      <c r="B79" t="s">
        <v>308</v>
      </c>
    </row>
    <row r="80" spans="1:2" x14ac:dyDescent="0.25">
      <c r="A80" t="s">
        <v>309</v>
      </c>
      <c r="B80" t="s">
        <v>310</v>
      </c>
    </row>
    <row r="81" spans="1:2" x14ac:dyDescent="0.25">
      <c r="A81" t="s">
        <v>311</v>
      </c>
      <c r="B81" t="s">
        <v>312</v>
      </c>
    </row>
    <row r="82" spans="1:2" x14ac:dyDescent="0.25">
      <c r="A82" t="s">
        <v>313</v>
      </c>
      <c r="B82" t="s">
        <v>314</v>
      </c>
    </row>
    <row r="83" spans="1:2" x14ac:dyDescent="0.25">
      <c r="A83" t="s">
        <v>315</v>
      </c>
      <c r="B83" t="s">
        <v>316</v>
      </c>
    </row>
    <row r="84" spans="1:2" x14ac:dyDescent="0.25">
      <c r="A84" t="s">
        <v>317</v>
      </c>
      <c r="B84" t="s">
        <v>318</v>
      </c>
    </row>
    <row r="85" spans="1:2" x14ac:dyDescent="0.25">
      <c r="A85" t="s">
        <v>319</v>
      </c>
      <c r="B85" t="s">
        <v>320</v>
      </c>
    </row>
    <row r="86" spans="1:2" x14ac:dyDescent="0.25">
      <c r="A86" t="s">
        <v>321</v>
      </c>
      <c r="B86" t="s">
        <v>322</v>
      </c>
    </row>
    <row r="87" spans="1:2" x14ac:dyDescent="0.25">
      <c r="A87" t="s">
        <v>323</v>
      </c>
      <c r="B87" t="s">
        <v>324</v>
      </c>
    </row>
    <row r="88" spans="1:2" x14ac:dyDescent="0.25">
      <c r="A88" t="s">
        <v>325</v>
      </c>
      <c r="B88" t="s">
        <v>326</v>
      </c>
    </row>
    <row r="89" spans="1:2" x14ac:dyDescent="0.25">
      <c r="A89" t="s">
        <v>327</v>
      </c>
      <c r="B89" t="s">
        <v>328</v>
      </c>
    </row>
    <row r="90" spans="1:2" x14ac:dyDescent="0.25">
      <c r="A90" t="s">
        <v>329</v>
      </c>
      <c r="B90" t="s">
        <v>330</v>
      </c>
    </row>
    <row r="91" spans="1:2" x14ac:dyDescent="0.25">
      <c r="A91" t="s">
        <v>331</v>
      </c>
      <c r="B91" t="s">
        <v>332</v>
      </c>
    </row>
    <row r="92" spans="1:2" x14ac:dyDescent="0.25">
      <c r="A92" t="s">
        <v>333</v>
      </c>
      <c r="B92" t="s">
        <v>334</v>
      </c>
    </row>
    <row r="93" spans="1:2" x14ac:dyDescent="0.25">
      <c r="A93" t="s">
        <v>335</v>
      </c>
      <c r="B93" t="s">
        <v>336</v>
      </c>
    </row>
    <row r="94" spans="1:2" x14ac:dyDescent="0.25">
      <c r="A94" t="s">
        <v>337</v>
      </c>
      <c r="B94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mensuel</vt:lpstr>
      <vt:lpstr>% mensuel</vt:lpstr>
      <vt:lpstr>trimestre</vt:lpstr>
      <vt:lpstr>liste établissement</vt:lpstr>
      <vt:lpstr>pmsi</vt:lpstr>
      <vt:lpstr>GHM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RPNA;CYRILLE CATALAN</dc:creator>
  <cp:keywords>tableau de bord</cp:keywords>
  <cp:lastModifiedBy>Hewlett-Packard Company</cp:lastModifiedBy>
  <cp:lastPrinted>2019-11-29T13:49:46Z</cp:lastPrinted>
  <dcterms:created xsi:type="dcterms:W3CDTF">2019-03-26T08:47:57Z</dcterms:created>
  <dcterms:modified xsi:type="dcterms:W3CDTF">2022-06-28T12:09:16Z</dcterms:modified>
</cp:coreProperties>
</file>